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6"/>
  </bookViews>
  <sheets>
    <sheet name="Архангельский" sheetId="1" state="visible" r:id="rId2"/>
    <sheet name="Вологодский" sheetId="2" state="visible" r:id="rId3"/>
    <sheet name="Карельский" sheetId="3" state="visible" r:id="rId4"/>
    <sheet name="Мурманский" sheetId="4" state="visible" r:id="rId5"/>
    <sheet name="в Коми" sheetId="5" state="visible" r:id="rId6"/>
    <sheet name="Новгородский" sheetId="6" state="visible" r:id="rId7"/>
    <sheet name="Псковский" sheetId="7" state="visible" r:id="rId8"/>
  </sheets>
  <externalReferences>
    <externalReference r:id="rId1"/>
  </externalReferences>
  <definedNames>
    <definedName name="_xlnm.Print_Area" localSheetId="0">Архангельский!$A$1:$G$107</definedName>
    <definedName name="_xlnm.Print_Area" localSheetId="1">Вологодский!$A$1:$G$107</definedName>
    <definedName name="_xlnm.Print_Area" localSheetId="2">Карельский!$A$1:$G$107</definedName>
    <definedName name="_xlnm.Print_Area" localSheetId="3">Мурманский!$A$1:$G$107</definedName>
    <definedName name="_xlnm.Print_Area" localSheetId="4">'в Коми'!$A$1:$G$107</definedName>
    <definedName name="_xlnm.Print_Area" localSheetId="5">Новгородский!$A$1:$G$107</definedName>
    <definedName name="_xlnm.Print_Area" localSheetId="6">Псковский!$A$1:$G$107</definedName>
  </definedNames>
  <calcPr/>
</workbook>
</file>

<file path=xl/sharedStrings.xml><?xml version="1.0" encoding="utf-8"?>
<sst xmlns="http://schemas.openxmlformats.org/spreadsheetml/2006/main" count="86" uniqueCount="86">
  <si>
    <t xml:space="preserve">Архангельский филиал ПАО "Россети Северо-Запад"</t>
  </si>
  <si>
    <t xml:space="preserve">Информация по утвержденным единым (котловым) тарифам на услуги по передаче на 2026 год</t>
  </si>
  <si>
    <t xml:space="preserve">Наименование РЭК</t>
  </si>
  <si>
    <t xml:space="preserve">Потребитель услуг</t>
  </si>
  <si>
    <t xml:space="preserve">Постановление  (дата и номер)</t>
  </si>
  <si>
    <t xml:space="preserve">ставка на содержание электрических сетей                  руб./МВт в мес.</t>
  </si>
  <si>
    <t xml:space="preserve">ставка по оплате потерь, руб./МВт.ч.</t>
  </si>
  <si>
    <t xml:space="preserve">одноставочный тариф руб./кВт.ч.</t>
  </si>
  <si>
    <t xml:space="preserve">Официальная публикация</t>
  </si>
  <si>
    <t xml:space="preserve">Агентство по тарифам и ценам Архангельской области</t>
  </si>
  <si>
    <t xml:space="preserve">Единые (котловые) тарифы на услуги по передаче электрической энергии по сетям Архангельской области </t>
  </si>
  <si>
    <t xml:space="preserve">прочие потребители</t>
  </si>
  <si>
    <t xml:space="preserve">№ 75-э/11 от 29.12.2025</t>
  </si>
  <si>
    <t xml:space="preserve">с 01.01.2026 по 30.09.2026</t>
  </si>
  <si>
    <t xml:space="preserve">http://publication.pravo.gov.ru/, размещено 30.12.2025</t>
  </si>
  <si>
    <t>ВН</t>
  </si>
  <si>
    <t>СН1</t>
  </si>
  <si>
    <t>СН2</t>
  </si>
  <si>
    <t>НН</t>
  </si>
  <si>
    <t xml:space="preserve">население город без электроплит</t>
  </si>
  <si>
    <t xml:space="preserve">1-й диапазон</t>
  </si>
  <si>
    <t xml:space="preserve">2-й диапазон</t>
  </si>
  <si>
    <t xml:space="preserve">3-й диапазон</t>
  </si>
  <si>
    <t xml:space="preserve">население город с электроплитами и отопительными установками</t>
  </si>
  <si>
    <t xml:space="preserve">население город с электроплитами и не оборудованные отопительными установками</t>
  </si>
  <si>
    <t xml:space="preserve">население город с отопительными установками  и не оборудованные электроплитами</t>
  </si>
  <si>
    <t xml:space="preserve">сельское население с электроплитами и отопительными установками</t>
  </si>
  <si>
    <t xml:space="preserve">сельское население с электроплитами и не оборудованные отопительными установками</t>
  </si>
  <si>
    <t xml:space="preserve">сельское население с отопительными установками электроплитами и не оборудованные электроплитами</t>
  </si>
  <si>
    <t xml:space="preserve">сельское население без электроплит</t>
  </si>
  <si>
    <t xml:space="preserve"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иные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населением в объемах фактического потребления электрической энергии населением и объемах электрической энергии, израсходованной на места общего пользования</t>
  </si>
  <si>
    <t xml:space="preserve">Садоводческие некоммерческие товарищества и огороднические некоммерческие товарищества</t>
  </si>
  <si>
    <t xml:space="preserve"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</si>
  <si>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</t>
  </si>
  <si>
    <t xml:space="preserve">Содержащиеся за счет прихожан религиозные организации.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</si>
  <si>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сараи). 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</si>
  <si>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 xml:space="preserve"> с 01.10.2026 по 31.12.2026</t>
  </si>
  <si>
    <t xml:space="preserve">население город с отопительными установками электроплитами и не оборудованные электроплитами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</si>
  <si>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</si>
  <si>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 xml:space="preserve">Примечание </t>
  </si>
  <si>
    <t xml:space="preserve">Тарифы по населению установлены без учета НДС</t>
  </si>
  <si>
    <t xml:space="preserve">Диапазоны объемов потребления электрической энергии (мощности) отражены в Постановлении Агентства по тарифам и ценам Архангельской области  № 75-э/3 от 29.12.2025</t>
  </si>
  <si>
    <t xml:space="preserve">Более подробно ознакомиться с представленными тарифными решениями и особенностями их применения можно в Постановлениях, даты и номера их указаны выше.</t>
  </si>
  <si>
    <t xml:space="preserve">Вологодский филиал ПАО "Россети Северо-Запад"</t>
  </si>
  <si>
    <t xml:space="preserve">Департамент топливно-энергетического комплекса и тарифного регулирования Вологодской области</t>
  </si>
  <si>
    <t xml:space="preserve">Единые (котловые) тарифы на услуги по передаче электрической энергии по сетям Вологодской области </t>
  </si>
  <si>
    <t xml:space="preserve">№ 735-р от 29.12.2025</t>
  </si>
  <si>
    <t xml:space="preserve">http://publication.pravo.gov.ru/, размещено 29.12.2025</t>
  </si>
  <si>
    <t xml:space="preserve">Диапазоны объемов потребления электрической энергии (мощности) отражены в Приказе Департамента топливно-энергетического комплекса и тарифного регулирования Вологодской области № 703-р от 25.12.2025</t>
  </si>
  <si>
    <t xml:space="preserve">Карельский филиал ПАО "Россети Северо-Запад"</t>
  </si>
  <si>
    <t xml:space="preserve">Государственный комитет по тарифам и ценам Республики Карелия</t>
  </si>
  <si>
    <t xml:space="preserve">Единые (котловые) тарифы на услуги по передаче электрической энергии по сетям Республики Карелия</t>
  </si>
  <si>
    <t xml:space="preserve">№ 250 от 29.12.2025, № 249 от 29.12.2025, изм. от 06.02.2026 № 23</t>
  </si>
  <si>
    <t xml:space="preserve">Диапазоны объемов потребления электрической энергии (мощности) отражены в Постановлении Государственного комитета по тарифам и ценам Республики Карелия № 232 от 22.12.2025</t>
  </si>
  <si>
    <t xml:space="preserve">Мурманский филиал ПАО "Россети Северо-Запад"</t>
  </si>
  <si>
    <t xml:space="preserve">Комитет по тарифному регулируовнию Мурманской области</t>
  </si>
  <si>
    <t xml:space="preserve">Единые (котловые) тарифы на услуги по передаче электрической энергии по сетям Мурманской области </t>
  </si>
  <si>
    <t xml:space="preserve">№ 56/13 от 29.12.2025</t>
  </si>
  <si>
    <t xml:space="preserve"> с 01.01.2026 по 30.09.2026</t>
  </si>
  <si>
    <t xml:space="preserve">сельское население с отопительными установками и не оборудованные электроплитами</t>
  </si>
  <si>
    <t xml:space="preserve">Диапазоны объемов потребления электрической энергии (мощности) отражены в Постановлении Комитета по тарифному регулированию Мурманской области №56/12 от 29.12.2025</t>
  </si>
  <si>
    <t xml:space="preserve">Филиал ПАО "Россети Северо-Запад" в Республике Коми</t>
  </si>
  <si>
    <t xml:space="preserve">Комитета Республики Коми по тарифам</t>
  </si>
  <si>
    <t xml:space="preserve">Единые (котловые) тарифы на услуги по передаче электрической энергии по сетям Республики Коми</t>
  </si>
  <si>
    <t xml:space="preserve">№ 105/2 от 29.12.2025</t>
  </si>
  <si>
    <t xml:space="preserve">https://law.rkomi.ru/, размещено 29.12.2025</t>
  </si>
  <si>
    <t xml:space="preserve">население город с  электроплитами и отопительными установками</t>
  </si>
  <si>
    <t xml:space="preserve">население город с  электроплитами и не оборудованные отопительными установками</t>
  </si>
  <si>
    <t xml:space="preserve">сельское население с  электроплитами и отопительными установками</t>
  </si>
  <si>
    <t xml:space="preserve">сельское население электроплитами и не оборудованные отопительными установками</t>
  </si>
  <si>
    <t xml:space="preserve">Диапазоны объемов потребления электрической энергии (мощности) отражены в Постановлении Комитета Республики Коми по тарифам№ 105/5 от 29.12.2025</t>
  </si>
  <si>
    <t xml:space="preserve">Более подробно ознакомится с представленными тарифными решениями и особенностями их применения можно в Постановлениях, даты и номера их указаны выше.</t>
  </si>
  <si>
    <t xml:space="preserve">Новгородский филиал ПАО "Россети Северо-Запад"</t>
  </si>
  <si>
    <t xml:space="preserve">Комитет по тарифной политике Новгородской области</t>
  </si>
  <si>
    <t xml:space="preserve">Единые (котловые) тарифы на услуги по передаче электрической энергии по сетям Новгородской области </t>
  </si>
  <si>
    <t xml:space="preserve">№ 68/19 от 25.11.2022, с изм № 62/2 от 29.11.2024, № 64/6 от 06.12.2024,№ 69/7 о 17.12.2024, № 7/2 от 18.02.2025, № 69/1 от 26.12.2025</t>
  </si>
  <si>
    <t xml:space="preserve">http://publication.pravo.gov.ru, размещено 30.12.2025</t>
  </si>
  <si>
    <r>
      <t xml:space="preserve">Диапазоны объемов потребления электрической энергии (мощности) отражены в Постановлении Комитета по тарифной политике Новгородской области</t>
    </r>
    <r>
      <rPr>
        <sz val="10"/>
        <rFont val="Arial Cyr"/>
      </rPr>
      <t xml:space="preserve"> № 69 от 26.12.2025</t>
    </r>
  </si>
  <si>
    <t xml:space="preserve">Псковский филиал ПАО "Россети Северо-Запад"</t>
  </si>
  <si>
    <t xml:space="preserve">Комитет по тарифам и энергетике Псковской области </t>
  </si>
  <si>
    <t xml:space="preserve">Единые (котловые) тарифы на услуги по передаче электрической энергии по сетям Псковской области </t>
  </si>
  <si>
    <t xml:space="preserve">№ 327-э от 29.12.2025, изм. от 13.02.2026 № 18-э</t>
  </si>
  <si>
    <t xml:space="preserve">https://pravo.pskov.ru/ , размещено 29.12.2025</t>
  </si>
  <si>
    <t xml:space="preserve">сельское население с  электроплитами и не оборудованные отопительными установками</t>
  </si>
  <si>
    <t xml:space="preserve"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</si>
  <si>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r>
      <t xml:space="preserve">Диапазоны объемов потребления электрической энергии (мощности) отражены в Постановлении Комитета по тарифам и энергетике Псковской области </t>
    </r>
    <r>
      <rPr>
        <sz val="10"/>
        <rFont val="Arial Cyr"/>
      </rPr>
      <t xml:space="preserve">№ 322-э от 26.12.2025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</si>
</sst>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0000"/>
  </numFmts>
  <fonts count="5">
    <font>
      <sz val="10.000000"/>
      <color theme="1"/>
      <name val="Arial Cyr"/>
    </font>
    <font>
      <u/>
      <sz val="10.000000"/>
      <color indexed="4"/>
      <name val="Arial Cyr"/>
    </font>
    <font>
      <sz val="10.000000"/>
      <name val="Helv"/>
    </font>
    <font>
      <sz val="11.000000"/>
      <color theme="1"/>
      <name val="Calibri"/>
      <scheme val="minor"/>
    </font>
    <font>
      <b/>
      <sz val="10.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1"/>
    <xf fontId="3" fillId="0" borderId="0" numFmtId="160" applyNumberFormat="1" applyFont="0" applyFill="0" applyBorder="0" applyProtection="0"/>
  </cellStyleXfs>
  <cellXfs count="39">
    <xf fontId="0" fillId="0" borderId="0" numFmtId="0" xfId="0"/>
    <xf fontId="0" fillId="2" borderId="0" numFmtId="0" xfId="0" applyFill="1"/>
    <xf fontId="4" fillId="2" borderId="0" numFmtId="0" xfId="0" applyFont="1" applyFill="1"/>
    <xf fontId="0" fillId="2" borderId="1" numFmtId="0" xfId="0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0" fillId="2" borderId="0" numFmtId="0" xfId="0" applyFill="1" applyAlignment="1">
      <alignment vertical="center"/>
    </xf>
    <xf fontId="0" fillId="2" borderId="1" numFmtId="0" xfId="0" applyFill="1" applyBorder="1" applyAlignment="1">
      <alignment horizontal="center" vertical="center"/>
    </xf>
    <xf fontId="4" fillId="2" borderId="1" numFmtId="0" xfId="0" applyFont="1" applyFill="1" applyBorder="1" applyAlignment="1">
      <alignment horizontal="center" vertical="center"/>
    </xf>
    <xf fontId="1" fillId="2" borderId="1" numFmtId="0" xfId="1" applyFont="1" applyFill="1" applyBorder="1" applyAlignment="1" applyProtection="1">
      <alignment horizontal="center" vertical="center" wrapText="1"/>
    </xf>
    <xf fontId="0" fillId="2" borderId="1" numFmtId="0" xfId="0" applyFill="1" applyBorder="1" applyAlignment="1">
      <alignment horizontal="right"/>
    </xf>
    <xf fontId="0" fillId="2" borderId="1" numFmtId="4" xfId="0" applyNumberFormat="1" applyFill="1" applyBorder="1" applyAlignment="1">
      <alignment horizontal="right"/>
    </xf>
    <xf fontId="0" fillId="2" borderId="1" numFmtId="161" xfId="0" applyNumberFormat="1" applyFill="1" applyBorder="1" applyAlignment="1">
      <alignment horizontal="right"/>
    </xf>
    <xf fontId="0" fillId="2" borderId="0" numFmtId="4" xfId="0" applyNumberFormat="1" applyFill="1"/>
    <xf fontId="0" fillId="2" borderId="1" numFmtId="0" xfId="0" applyFill="1" applyBorder="1" applyAlignment="1">
      <alignment horizontal="right" vertical="center" wrapText="1"/>
    </xf>
    <xf fontId="0" fillId="2" borderId="1" numFmtId="4" xfId="0" applyNumberFormat="1" applyFill="1" applyBorder="1" applyAlignment="1">
      <alignment horizontal="center"/>
    </xf>
    <xf fontId="0" fillId="2" borderId="1" numFmtId="161" xfId="0" applyNumberFormat="1" applyFill="1" applyBorder="1" applyAlignment="1">
      <alignment vertical="center"/>
    </xf>
    <xf fontId="0" fillId="2" borderId="0" numFmtId="161" xfId="0" applyNumberFormat="1" applyFill="1"/>
    <xf fontId="0" fillId="2" borderId="1" numFmtId="4" xfId="0" applyNumberFormat="1" applyFill="1" applyBorder="1" applyAlignment="1">
      <alignment horizontal="center" vertical="center"/>
    </xf>
    <xf fontId="0" fillId="2" borderId="0" numFmtId="0" xfId="0" applyFill="1" applyAlignment="1">
      <alignment horizontal="center" vertical="center" wrapText="1"/>
    </xf>
    <xf fontId="0" fillId="2" borderId="0" numFmtId="0" xfId="0" applyFill="1" applyAlignment="1">
      <alignment horizontal="right"/>
    </xf>
    <xf fontId="0" fillId="2" borderId="0" numFmtId="0" xfId="0" applyFill="1" applyAlignment="1">
      <alignment horizontal="left" wrapText="1"/>
    </xf>
    <xf fontId="4" fillId="2" borderId="0" numFmtId="0" xfId="0" applyFont="1" applyFill="1" applyAlignment="1">
      <alignment wrapText="1"/>
    </xf>
    <xf fontId="0" fillId="0" borderId="1" numFmtId="161" xfId="0" applyNumberFormat="1" applyBorder="1" applyAlignment="1">
      <alignment vertical="center"/>
    </xf>
    <xf fontId="0" fillId="2" borderId="1" numFmtId="161" xfId="0" applyNumberFormat="1" applyFill="1" applyBorder="1" applyAlignment="1">
      <alignment horizontal="right" vertical="center"/>
    </xf>
    <xf fontId="0" fillId="0" borderId="1" numFmtId="161" xfId="0" applyNumberFormat="1" applyBorder="1" applyAlignment="1">
      <alignment horizontal="right" vertical="center"/>
    </xf>
    <xf fontId="0" fillId="2" borderId="0" numFmtId="4" xfId="0" applyNumberFormat="1" applyFill="1" applyAlignment="1">
      <alignment horizontal="right"/>
    </xf>
    <xf fontId="0" fillId="2" borderId="2" numFmtId="0" xfId="0" applyFill="1" applyBorder="1" applyAlignment="1">
      <alignment horizontal="right" vertical="center" wrapText="1"/>
    </xf>
    <xf fontId="0" fillId="2" borderId="3" numFmtId="0" xfId="0" applyFill="1" applyBorder="1" applyAlignment="1">
      <alignment horizontal="right" vertical="center" wrapText="1"/>
    </xf>
    <xf fontId="0" fillId="2" borderId="4" numFmtId="0" xfId="0" applyFill="1" applyBorder="1" applyAlignment="1">
      <alignment horizontal="right" vertical="center" wrapText="1"/>
    </xf>
    <xf fontId="0" fillId="0" borderId="1" numFmtId="4" xfId="0" applyNumberFormat="1" applyBorder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0" fillId="0" borderId="1" numFmtId="4" xfId="0" applyNumberFormat="1" applyBorder="1" applyAlignment="1">
      <alignment horizontal="right"/>
    </xf>
    <xf fontId="0" fillId="0" borderId="1" numFmtId="161" xfId="0" applyNumberFormat="1" applyBorder="1" applyAlignment="1">
      <alignment horizontal="right"/>
    </xf>
    <xf fontId="0" fillId="0" borderId="1" numFmtId="4" xfId="0" applyNumberFormat="1" applyBorder="1" applyAlignment="1">
      <alignment horizontal="center"/>
    </xf>
    <xf fontId="0" fillId="2" borderId="0" numFmtId="0" xfId="0" applyFill="1" applyAlignment="1">
      <alignment horizontal="left" vertical="center" wrapText="1"/>
    </xf>
    <xf fontId="0" fillId="0" borderId="1" numFmtId="0" xfId="0" applyBorder="1" applyAlignment="1">
      <alignment horizontal="center" vertical="center" wrapText="1"/>
    </xf>
    <xf fontId="1" fillId="0" borderId="1" numFmtId="0" xfId="1" applyFont="1" applyBorder="1" applyAlignment="1" applyProtection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0" numFmtId="0" xfId="0"/>
  </cellXfs>
  <cellStyles count="4">
    <cellStyle name="Гиперссылка" xfId="1" builtinId="8"/>
    <cellStyle name="Обычный" xfId="0" builtinId="0"/>
    <cellStyle name="Стиль 1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7.xml"/><Relationship  Id="rId7" Type="http://schemas.openxmlformats.org/officeDocument/2006/relationships/worksheet" Target="worksheets/sheet6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69;&#1082;&#1086;&#1085;&#1086;&#1084;&#1080;&#1095;&#1077;&#1089;&#1082;&#1072;&#1103;%20&#1073;&#1072;&#1079;&#1072;%20&#1076;&#1072;&#1085;&#1085;&#1099;&#1093;/&#1055;&#1088;&#1072;&#1074;&#1082;&#1080;&#1085;&#1072;/&#1041;&#1055;/2025/&#1090;&#1072;&#1088;&#1080;&#1092;&#1099;/&#1058;&#1072;&#1088;&#1080;&#1092;&#1099;_2025_&#1091;&#1090;&#1074;%20&#1056;&#1069;&#10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М-котловые_прочие (прев) (2)"/>
      <sheetName val="ТМ-котловые_прочие (прев)"/>
      <sheetName val="ТМ-котловые_прочие"/>
      <sheetName val="ТМ-котловые _население"/>
      <sheetName val="Диапозоны"/>
      <sheetName val="ТМ_индивид СТСО"/>
      <sheetName val="НВВ ТСО"/>
      <sheetName val="Объемы ТСО"/>
      <sheetName val="ТМ-передача индивидуальные "/>
      <sheetName val="индив расход"/>
      <sheetName val="проверка"/>
      <sheetName val="ФСК_сод"/>
      <sheetName val="2024 расх"/>
      <sheetName val="2025 расх"/>
      <sheetName val="2024 дох"/>
      <sheetName val="2025 дох"/>
      <sheetName val="перечень"/>
    </sheetNames>
    <sheetDataSet>
      <sheetData sheetId="0"/>
      <sheetData sheetId="1">
        <row r="182">
          <cell r="F182">
            <v>77.45</v>
          </cell>
        </row>
        <row r="190">
          <cell r="E190">
            <v>1530618.71</v>
          </cell>
          <cell r="F190">
            <v>94.56</v>
          </cell>
          <cell r="G190">
            <v>2.6430600000000002</v>
          </cell>
        </row>
        <row r="191">
          <cell r="E191">
            <v>2014346</v>
          </cell>
          <cell r="F191">
            <v>140.11000000000001</v>
          </cell>
          <cell r="G191">
            <v>2.92598</v>
          </cell>
        </row>
        <row r="192">
          <cell r="E192">
            <v>2364453.83</v>
          </cell>
          <cell r="F192">
            <v>273.93</v>
          </cell>
          <cell r="G192">
            <v>3.5670999999999999</v>
          </cell>
        </row>
        <row r="193">
          <cell r="E193">
            <v>2225082.2999999998</v>
          </cell>
          <cell r="F193">
            <v>914.51</v>
          </cell>
          <cell r="G193">
            <v>5.1432500000000001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30.12.2025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29.12.2025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30.12.2025" TargetMode="Externa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29.12.2025" TargetMode="Externa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hyperlink" Target="https://law.rkomi.ru/,%20&#1088;&#1072;&#1079;&#1084;&#1077;&#1097;&#1077;&#1085;&#1086;%2029.12.2025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hyperlink" Target="https://komtarif.novreg.ru/,%20&#1088;&#1072;&#1079;&#1084;&#1077;&#1097;&#1077;&#1085;&#1086;%2003.12.2024,%20&#1080;&#1079;&#1084;%20&#1074;%20&#1075;&#1072;&#1079;&#1077;&#1090;&#1077;%20%22&#1053;&#1086;&#1074;&#1075;&#1086;&#1088;&#1086;&#1076;&#1089;&#1082;&#1080;&#1077;%20&#1074;&#1077;&#1076;&#1086;&#1084;&#1086;&#1089;&#1090;&#1080;%22%20&#1086;&#1090;%2013.12.2024%20&#8470;50" TargetMode="Externa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hyperlink" Target="https://pravo.pskov.ru/%20,%20&#1088;&#1072;&#1079;&#1084;&#1077;&#1097;&#1077;&#1085;&#1086;%2029.12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zoomScale="80" workbookViewId="0">
      <selection activeCell="I119" activeCellId="0" sqref="I119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0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9</v>
      </c>
      <c r="B7" s="4" t="s">
        <v>10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12</v>
      </c>
      <c r="D8" s="7" t="s">
        <v>13</v>
      </c>
      <c r="E8" s="7"/>
      <c r="F8" s="7"/>
      <c r="G8" s="8" t="s">
        <v>14</v>
      </c>
    </row>
    <row r="9">
      <c r="A9" s="3"/>
      <c r="B9" s="9" t="s">
        <v>15</v>
      </c>
      <c r="C9" s="3"/>
      <c r="D9" s="10">
        <v>1642815.9199999999</v>
      </c>
      <c r="E9" s="10">
        <v>123.04000000000001</v>
      </c>
      <c r="F9" s="11">
        <v>2.9351500000000001</v>
      </c>
      <c r="G9" s="8"/>
      <c r="H9" s="1">
        <v>1338779.1699999999</v>
      </c>
      <c r="I9" s="1">
        <v>108.31</v>
      </c>
      <c r="J9" s="1">
        <v>2.5033300000000001</v>
      </c>
      <c r="K9" s="12">
        <f t="shared" ref="K9:M12" si="0">+H9-D9</f>
        <v>-304036.75</v>
      </c>
      <c r="L9" s="12">
        <f t="shared" si="0"/>
        <v>-14.730000000000004</v>
      </c>
      <c r="M9" s="12">
        <f t="shared" si="0"/>
        <v>-0.43182000000000009</v>
      </c>
    </row>
    <row r="10">
      <c r="A10" s="3"/>
      <c r="B10" s="9" t="s">
        <v>16</v>
      </c>
      <c r="C10" s="3"/>
      <c r="D10" s="10">
        <v>1922944.29</v>
      </c>
      <c r="E10" s="10">
        <v>263.56</v>
      </c>
      <c r="F10" s="11">
        <v>3.9220700000000002</v>
      </c>
      <c r="G10" s="8"/>
      <c r="H10" s="1">
        <v>1543293.97</v>
      </c>
      <c r="I10" s="1">
        <v>232.00999999999999</v>
      </c>
      <c r="J10" s="1">
        <v>3.39045</v>
      </c>
      <c r="K10" s="12">
        <f t="shared" si="0"/>
        <v>-379650.32000000007</v>
      </c>
      <c r="L10" s="12">
        <f t="shared" si="0"/>
        <v>-31.550000000000011</v>
      </c>
      <c r="M10" s="12">
        <f t="shared" si="0"/>
        <v>-0.5316200000000002</v>
      </c>
    </row>
    <row r="11">
      <c r="A11" s="3"/>
      <c r="B11" s="9" t="s">
        <v>17</v>
      </c>
      <c r="C11" s="3"/>
      <c r="D11" s="10">
        <v>2227499.6000000001</v>
      </c>
      <c r="E11" s="10">
        <v>698.45000000000005</v>
      </c>
      <c r="F11" s="11">
        <v>5.6509200000000002</v>
      </c>
      <c r="G11" s="8"/>
      <c r="H11" s="1">
        <v>1696496.27</v>
      </c>
      <c r="I11" s="1">
        <v>614.83000000000004</v>
      </c>
      <c r="J11" s="1">
        <v>4.8836899999999996</v>
      </c>
      <c r="K11" s="12">
        <f t="shared" si="0"/>
        <v>-531003.33000000007</v>
      </c>
      <c r="L11" s="12">
        <f t="shared" si="0"/>
        <v>-83.620000000000005</v>
      </c>
      <c r="M11" s="12">
        <f t="shared" si="0"/>
        <v>-0.76723000000000052</v>
      </c>
    </row>
    <row r="12">
      <c r="A12" s="3"/>
      <c r="B12" s="9" t="s">
        <v>18</v>
      </c>
      <c r="C12" s="3"/>
      <c r="D12" s="10">
        <v>2596195.6400000001</v>
      </c>
      <c r="E12" s="10">
        <v>798.57000000000005</v>
      </c>
      <c r="F12" s="11">
        <v>8.07681</v>
      </c>
      <c r="G12" s="8"/>
      <c r="H12" s="1">
        <v>1916011.54</v>
      </c>
      <c r="I12" s="1">
        <v>702.97000000000003</v>
      </c>
      <c r="J12" s="1">
        <v>6.6421099999999997</v>
      </c>
      <c r="K12" s="12">
        <f t="shared" si="0"/>
        <v>-680184.10000000009</v>
      </c>
      <c r="L12" s="12">
        <f t="shared" si="0"/>
        <v>-95.600000000000023</v>
      </c>
      <c r="M12" s="12">
        <f t="shared" si="0"/>
        <v>-1.4347000000000003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1.50478</v>
      </c>
      <c r="G13" s="8"/>
      <c r="H13" s="1">
        <v>1.2374799999999999</v>
      </c>
      <c r="I13" s="16">
        <f t="shared" ref="I13:I54" si="1">+$H$13-F13</f>
        <v>-0.26730000000000009</v>
      </c>
      <c r="K13" s="1">
        <v>1.50478</v>
      </c>
      <c r="L13" s="1">
        <v>1.50478</v>
      </c>
      <c r="M13" s="1">
        <v>1.50478</v>
      </c>
    </row>
    <row r="14" ht="13.699999999999999" customHeight="1">
      <c r="A14" s="3"/>
      <c r="B14" s="13"/>
      <c r="C14" s="3"/>
      <c r="D14" s="14" t="s">
        <v>21</v>
      </c>
      <c r="E14" s="14"/>
      <c r="F14" s="15">
        <v>1.50478</v>
      </c>
      <c r="G14" s="8"/>
      <c r="I14" s="16">
        <f t="shared" si="1"/>
        <v>-0.26730000000000009</v>
      </c>
      <c r="K14" s="1">
        <v>1.50478</v>
      </c>
      <c r="L14" s="1">
        <v>1.50478</v>
      </c>
      <c r="M14" s="1">
        <v>1.50478</v>
      </c>
    </row>
    <row r="15" ht="13.699999999999999" customHeight="1">
      <c r="A15" s="3"/>
      <c r="B15" s="13"/>
      <c r="C15" s="3"/>
      <c r="D15" s="14" t="s">
        <v>22</v>
      </c>
      <c r="E15" s="14"/>
      <c r="F15" s="15">
        <v>1.50478</v>
      </c>
      <c r="G15" s="8"/>
      <c r="I15" s="16">
        <f t="shared" si="1"/>
        <v>-0.26730000000000009</v>
      </c>
      <c r="K15" s="1">
        <v>1.50478</v>
      </c>
      <c r="L15" s="1">
        <v>1.50478</v>
      </c>
      <c r="M15" s="1">
        <v>1.50478</v>
      </c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1.50478</v>
      </c>
      <c r="G16" s="8"/>
      <c r="I16" s="16">
        <f t="shared" si="1"/>
        <v>-0.26730000000000009</v>
      </c>
      <c r="K16" s="1">
        <v>1.50478</v>
      </c>
      <c r="L16" s="1">
        <v>1.50478</v>
      </c>
      <c r="M16" s="1">
        <v>1.50478</v>
      </c>
    </row>
    <row r="17" ht="13.699999999999999" customHeight="1">
      <c r="A17" s="3"/>
      <c r="B17" s="13"/>
      <c r="C17" s="3"/>
      <c r="D17" s="14" t="s">
        <v>21</v>
      </c>
      <c r="E17" s="14"/>
      <c r="F17" s="15">
        <v>1.50478</v>
      </c>
      <c r="G17" s="8"/>
      <c r="I17" s="16">
        <f t="shared" si="1"/>
        <v>-0.26730000000000009</v>
      </c>
      <c r="K17" s="1">
        <v>1.50478</v>
      </c>
      <c r="L17" s="1">
        <v>1.50478</v>
      </c>
      <c r="M17" s="1">
        <v>1.50478</v>
      </c>
    </row>
    <row r="18" ht="13.699999999999999" customHeight="1">
      <c r="A18" s="3"/>
      <c r="B18" s="13"/>
      <c r="C18" s="3"/>
      <c r="D18" s="14" t="s">
        <v>22</v>
      </c>
      <c r="E18" s="14"/>
      <c r="F18" s="15">
        <v>1.50478</v>
      </c>
      <c r="G18" s="8"/>
      <c r="I18" s="16">
        <f t="shared" si="1"/>
        <v>-0.26730000000000009</v>
      </c>
      <c r="K18" s="1">
        <v>1.50478</v>
      </c>
      <c r="L18" s="1">
        <v>1.50478</v>
      </c>
      <c r="M18" s="1">
        <v>1.50478</v>
      </c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1.50478</v>
      </c>
      <c r="G19" s="8"/>
      <c r="I19" s="16">
        <f t="shared" si="1"/>
        <v>-0.26730000000000009</v>
      </c>
      <c r="K19" s="1">
        <v>1.50478</v>
      </c>
      <c r="L19" s="1">
        <v>1.50478</v>
      </c>
      <c r="M19" s="1">
        <v>1.50478</v>
      </c>
    </row>
    <row r="20" ht="13.699999999999999" customHeight="1">
      <c r="A20" s="3"/>
      <c r="B20" s="13"/>
      <c r="C20" s="3"/>
      <c r="D20" s="14" t="s">
        <v>21</v>
      </c>
      <c r="E20" s="14"/>
      <c r="F20" s="15">
        <v>1.50478</v>
      </c>
      <c r="G20" s="8"/>
      <c r="I20" s="16">
        <f t="shared" si="1"/>
        <v>-0.26730000000000009</v>
      </c>
      <c r="K20" s="1">
        <v>1.50478</v>
      </c>
      <c r="L20" s="1">
        <v>1.50478</v>
      </c>
      <c r="M20" s="1">
        <v>1.50478</v>
      </c>
    </row>
    <row r="21" ht="13.699999999999999" customHeight="1">
      <c r="A21" s="3"/>
      <c r="B21" s="13"/>
      <c r="C21" s="3"/>
      <c r="D21" s="14" t="s">
        <v>22</v>
      </c>
      <c r="E21" s="14"/>
      <c r="F21" s="15">
        <v>1.50478</v>
      </c>
      <c r="G21" s="8"/>
      <c r="I21" s="16">
        <f t="shared" si="1"/>
        <v>-0.26730000000000009</v>
      </c>
      <c r="K21" s="1">
        <v>1.50478</v>
      </c>
      <c r="L21" s="1">
        <v>1.50478</v>
      </c>
      <c r="M21" s="1">
        <v>1.50478</v>
      </c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1.50478</v>
      </c>
      <c r="G22" s="8"/>
      <c r="I22" s="16">
        <f t="shared" si="1"/>
        <v>-0.26730000000000009</v>
      </c>
      <c r="K22" s="1">
        <v>1.50478</v>
      </c>
      <c r="L22" s="1">
        <v>1.50478</v>
      </c>
      <c r="M22" s="1">
        <v>1.50478</v>
      </c>
    </row>
    <row r="23" ht="13.699999999999999" customHeight="1">
      <c r="A23" s="3"/>
      <c r="B23" s="13"/>
      <c r="C23" s="3"/>
      <c r="D23" s="14" t="s">
        <v>21</v>
      </c>
      <c r="E23" s="14"/>
      <c r="F23" s="15">
        <v>1.50478</v>
      </c>
      <c r="G23" s="8"/>
      <c r="I23" s="16">
        <f t="shared" si="1"/>
        <v>-0.26730000000000009</v>
      </c>
      <c r="K23" s="1">
        <v>1.50478</v>
      </c>
      <c r="L23" s="1">
        <v>1.50478</v>
      </c>
      <c r="M23" s="1">
        <v>1.50478</v>
      </c>
    </row>
    <row r="24" ht="13.699999999999999" customHeight="1">
      <c r="A24" s="3"/>
      <c r="B24" s="13"/>
      <c r="C24" s="3"/>
      <c r="D24" s="14" t="s">
        <v>22</v>
      </c>
      <c r="E24" s="14"/>
      <c r="F24" s="15">
        <v>1.50478</v>
      </c>
      <c r="G24" s="8"/>
      <c r="I24" s="16">
        <f t="shared" si="1"/>
        <v>-0.26730000000000009</v>
      </c>
      <c r="K24" s="1">
        <v>1.50478</v>
      </c>
      <c r="L24" s="1">
        <v>1.50478</v>
      </c>
      <c r="M24" s="1">
        <v>1.50478</v>
      </c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1.50478</v>
      </c>
      <c r="G25" s="8"/>
      <c r="I25" s="16">
        <f t="shared" si="1"/>
        <v>-0.26730000000000009</v>
      </c>
      <c r="K25" s="1">
        <v>1.50478</v>
      </c>
      <c r="L25" s="1">
        <v>1.50478</v>
      </c>
      <c r="M25" s="1">
        <v>1.50478</v>
      </c>
    </row>
    <row r="26" ht="13.699999999999999" customHeight="1">
      <c r="A26" s="3"/>
      <c r="B26" s="13"/>
      <c r="C26" s="3"/>
      <c r="D26" s="14" t="s">
        <v>21</v>
      </c>
      <c r="E26" s="14"/>
      <c r="F26" s="15">
        <v>1.50478</v>
      </c>
      <c r="G26" s="8"/>
      <c r="I26" s="16">
        <f t="shared" si="1"/>
        <v>-0.26730000000000009</v>
      </c>
      <c r="K26" s="1">
        <v>1.50478</v>
      </c>
      <c r="L26" s="1">
        <v>1.50478</v>
      </c>
      <c r="M26" s="1">
        <v>1.50478</v>
      </c>
    </row>
    <row r="27" ht="13.699999999999999" customHeight="1">
      <c r="A27" s="3"/>
      <c r="B27" s="13"/>
      <c r="C27" s="3"/>
      <c r="D27" s="14" t="s">
        <v>22</v>
      </c>
      <c r="E27" s="14"/>
      <c r="F27" s="15">
        <v>1.50478</v>
      </c>
      <c r="G27" s="8"/>
      <c r="I27" s="16">
        <f t="shared" si="1"/>
        <v>-0.26730000000000009</v>
      </c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1.50478</v>
      </c>
      <c r="G28" s="8"/>
      <c r="I28" s="16">
        <f t="shared" si="1"/>
        <v>-0.26730000000000009</v>
      </c>
    </row>
    <row r="29" ht="13.699999999999999" customHeight="1">
      <c r="A29" s="3"/>
      <c r="B29" s="13"/>
      <c r="C29" s="3"/>
      <c r="D29" s="14" t="s">
        <v>21</v>
      </c>
      <c r="E29" s="14"/>
      <c r="F29" s="15">
        <v>1.50478</v>
      </c>
      <c r="G29" s="8"/>
      <c r="I29" s="16">
        <f t="shared" si="1"/>
        <v>-0.26730000000000009</v>
      </c>
    </row>
    <row r="30" ht="13.699999999999999" customHeight="1">
      <c r="A30" s="3"/>
      <c r="B30" s="13"/>
      <c r="C30" s="3"/>
      <c r="D30" s="14" t="s">
        <v>22</v>
      </c>
      <c r="E30" s="14"/>
      <c r="F30" s="15">
        <v>1.50478</v>
      </c>
      <c r="G30" s="8"/>
      <c r="I30" s="16">
        <f t="shared" si="1"/>
        <v>-0.26730000000000009</v>
      </c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1.50478</v>
      </c>
      <c r="G31" s="8"/>
      <c r="I31" s="16">
        <f t="shared" si="1"/>
        <v>-0.26730000000000009</v>
      </c>
    </row>
    <row r="32" ht="13.699999999999999" customHeight="1">
      <c r="A32" s="3"/>
      <c r="B32" s="13"/>
      <c r="C32" s="3"/>
      <c r="D32" s="14" t="s">
        <v>21</v>
      </c>
      <c r="E32" s="14"/>
      <c r="F32" s="15">
        <v>1.50478</v>
      </c>
      <c r="G32" s="8"/>
      <c r="I32" s="16">
        <f t="shared" si="1"/>
        <v>-0.26730000000000009</v>
      </c>
    </row>
    <row r="33" ht="13.699999999999999" customHeight="1">
      <c r="A33" s="3"/>
      <c r="B33" s="13"/>
      <c r="C33" s="3"/>
      <c r="D33" s="14" t="s">
        <v>22</v>
      </c>
      <c r="E33" s="14"/>
      <c r="F33" s="15">
        <v>1.50478</v>
      </c>
      <c r="G33" s="8"/>
      <c r="I33" s="16">
        <f t="shared" si="1"/>
        <v>-0.26730000000000009</v>
      </c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1.50478</v>
      </c>
      <c r="G34" s="8"/>
      <c r="I34" s="16">
        <f t="shared" si="1"/>
        <v>-0.26730000000000009</v>
      </c>
    </row>
    <row r="35" ht="13.699999999999999" customHeight="1">
      <c r="A35" s="3"/>
      <c r="B35" s="13"/>
      <c r="C35" s="3"/>
      <c r="D35" s="14" t="s">
        <v>21</v>
      </c>
      <c r="E35" s="14"/>
      <c r="F35" s="15">
        <v>1.50478</v>
      </c>
      <c r="G35" s="8"/>
      <c r="I35" s="16">
        <f t="shared" si="1"/>
        <v>-0.26730000000000009</v>
      </c>
    </row>
    <row r="36" ht="13.699999999999999" customHeight="1">
      <c r="A36" s="3"/>
      <c r="B36" s="13"/>
      <c r="C36" s="3"/>
      <c r="D36" s="14" t="s">
        <v>22</v>
      </c>
      <c r="E36" s="14"/>
      <c r="F36" s="15">
        <v>1.50478</v>
      </c>
      <c r="G36" s="8"/>
      <c r="I36" s="16">
        <f t="shared" si="1"/>
        <v>-0.26730000000000009</v>
      </c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1.50478</v>
      </c>
      <c r="G37" s="8"/>
      <c r="I37" s="16">
        <f t="shared" si="1"/>
        <v>-0.26730000000000009</v>
      </c>
    </row>
    <row r="38" ht="96" customHeight="1">
      <c r="A38" s="3"/>
      <c r="B38" s="13"/>
      <c r="C38" s="3"/>
      <c r="D38" s="17" t="s">
        <v>21</v>
      </c>
      <c r="E38" s="17"/>
      <c r="F38" s="15">
        <v>1.50478</v>
      </c>
      <c r="G38" s="8"/>
      <c r="I38" s="16">
        <f t="shared" si="1"/>
        <v>-0.26730000000000009</v>
      </c>
    </row>
    <row r="39" ht="96" customHeight="1">
      <c r="A39" s="3"/>
      <c r="B39" s="13"/>
      <c r="C39" s="3"/>
      <c r="D39" s="17" t="s">
        <v>22</v>
      </c>
      <c r="E39" s="17"/>
      <c r="F39" s="15">
        <v>1.50478</v>
      </c>
      <c r="G39" s="8"/>
      <c r="I39" s="16">
        <f t="shared" si="1"/>
        <v>-0.26730000000000009</v>
      </c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1.50478</v>
      </c>
      <c r="G40" s="8"/>
      <c r="I40" s="16">
        <f t="shared" si="1"/>
        <v>-0.26730000000000009</v>
      </c>
    </row>
    <row r="41" ht="13.699999999999999" customHeight="1">
      <c r="A41" s="3"/>
      <c r="B41" s="13"/>
      <c r="C41" s="3"/>
      <c r="D41" s="17" t="s">
        <v>21</v>
      </c>
      <c r="E41" s="17"/>
      <c r="F41" s="15">
        <v>1.50478</v>
      </c>
      <c r="G41" s="8"/>
      <c r="I41" s="16">
        <f t="shared" si="1"/>
        <v>-0.26730000000000009</v>
      </c>
    </row>
    <row r="42" ht="13.699999999999999" customHeight="1">
      <c r="A42" s="3"/>
      <c r="B42" s="13"/>
      <c r="C42" s="3"/>
      <c r="D42" s="17" t="s">
        <v>22</v>
      </c>
      <c r="E42" s="17"/>
      <c r="F42" s="15">
        <v>1.50478</v>
      </c>
      <c r="G42" s="8"/>
      <c r="I42" s="16">
        <f t="shared" si="1"/>
        <v>-0.26730000000000009</v>
      </c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1.50478</v>
      </c>
      <c r="G43" s="8"/>
      <c r="I43" s="16">
        <f t="shared" si="1"/>
        <v>-0.26730000000000009</v>
      </c>
    </row>
    <row r="44" ht="24.75" customHeight="1">
      <c r="A44" s="3"/>
      <c r="B44" s="13"/>
      <c r="C44" s="3"/>
      <c r="D44" s="17" t="s">
        <v>21</v>
      </c>
      <c r="E44" s="17"/>
      <c r="F44" s="15">
        <v>1.50478</v>
      </c>
      <c r="G44" s="8"/>
      <c r="I44" s="16">
        <f t="shared" si="1"/>
        <v>-0.26730000000000009</v>
      </c>
    </row>
    <row r="45" ht="27" customHeight="1">
      <c r="A45" s="3"/>
      <c r="B45" s="13"/>
      <c r="C45" s="3"/>
      <c r="D45" s="17" t="s">
        <v>22</v>
      </c>
      <c r="E45" s="17"/>
      <c r="F45" s="15">
        <v>1.50478</v>
      </c>
      <c r="G45" s="8"/>
      <c r="I45" s="16">
        <f t="shared" si="1"/>
        <v>-0.26730000000000009</v>
      </c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1.50478</v>
      </c>
      <c r="G46" s="8"/>
      <c r="I46" s="16">
        <f t="shared" si="1"/>
        <v>-0.26730000000000009</v>
      </c>
    </row>
    <row r="47" ht="29.25" customHeight="1">
      <c r="A47" s="3"/>
      <c r="B47" s="13"/>
      <c r="C47" s="3"/>
      <c r="D47" s="17" t="s">
        <v>21</v>
      </c>
      <c r="E47" s="17"/>
      <c r="F47" s="15">
        <v>1.50478</v>
      </c>
      <c r="G47" s="8"/>
      <c r="I47" s="16">
        <f t="shared" si="1"/>
        <v>-0.26730000000000009</v>
      </c>
    </row>
    <row r="48" ht="33" customHeight="1">
      <c r="A48" s="3"/>
      <c r="B48" s="13"/>
      <c r="C48" s="3"/>
      <c r="D48" s="17" t="s">
        <v>22</v>
      </c>
      <c r="E48" s="17"/>
      <c r="F48" s="15">
        <v>1.50478</v>
      </c>
      <c r="G48" s="8"/>
      <c r="I48" s="16">
        <f t="shared" si="1"/>
        <v>-0.26730000000000009</v>
      </c>
    </row>
    <row r="49">
      <c r="A49" s="3"/>
      <c r="B49" s="13" t="s">
        <v>34</v>
      </c>
      <c r="C49" s="3"/>
      <c r="D49" s="17" t="s">
        <v>20</v>
      </c>
      <c r="E49" s="17"/>
      <c r="F49" s="15">
        <v>1.50478</v>
      </c>
      <c r="G49" s="8"/>
      <c r="I49" s="16">
        <f t="shared" si="1"/>
        <v>-0.26730000000000009</v>
      </c>
    </row>
    <row r="50" ht="13.699999999999999" customHeight="1">
      <c r="A50" s="3"/>
      <c r="B50" s="13"/>
      <c r="C50" s="3"/>
      <c r="D50" s="17" t="s">
        <v>21</v>
      </c>
      <c r="E50" s="17"/>
      <c r="F50" s="15">
        <v>1.50478</v>
      </c>
      <c r="G50" s="8"/>
      <c r="I50" s="16">
        <f t="shared" si="1"/>
        <v>-0.26730000000000009</v>
      </c>
    </row>
    <row r="51" ht="13.699999999999999" customHeight="1">
      <c r="A51" s="3"/>
      <c r="B51" s="13"/>
      <c r="C51" s="3"/>
      <c r="D51" s="17" t="s">
        <v>22</v>
      </c>
      <c r="E51" s="17"/>
      <c r="F51" s="15">
        <v>1.50478</v>
      </c>
      <c r="G51" s="8"/>
      <c r="I51" s="16">
        <f t="shared" si="1"/>
        <v>-0.26730000000000009</v>
      </c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1.50478</v>
      </c>
      <c r="G52" s="8"/>
      <c r="I52" s="16">
        <f t="shared" si="1"/>
        <v>-0.26730000000000009</v>
      </c>
    </row>
    <row r="53" ht="54.75" customHeight="1">
      <c r="A53" s="3"/>
      <c r="B53" s="13"/>
      <c r="C53" s="3"/>
      <c r="D53" s="17" t="s">
        <v>21</v>
      </c>
      <c r="E53" s="17"/>
      <c r="F53" s="15">
        <v>1.50478</v>
      </c>
      <c r="G53" s="8"/>
      <c r="I53" s="16">
        <f t="shared" si="1"/>
        <v>-0.26730000000000009</v>
      </c>
    </row>
    <row r="54" ht="54.75" customHeight="1">
      <c r="A54" s="3"/>
      <c r="B54" s="13"/>
      <c r="C54" s="3"/>
      <c r="D54" s="17" t="s">
        <v>22</v>
      </c>
      <c r="E54" s="17"/>
      <c r="F54" s="15">
        <v>1.50478</v>
      </c>
      <c r="G54" s="8"/>
      <c r="I54" s="16">
        <f t="shared" si="1"/>
        <v>-0.26730000000000009</v>
      </c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1906816.4399999999</v>
      </c>
      <c r="E56" s="10">
        <v>144.19999999999999</v>
      </c>
      <c r="F56" s="11">
        <v>3.55681</v>
      </c>
      <c r="G56" s="8"/>
      <c r="H56" s="1">
        <v>1642815.9199999999</v>
      </c>
      <c r="I56" s="1">
        <v>123.04000000000001</v>
      </c>
      <c r="J56" s="1">
        <v>2.9351500000000001</v>
      </c>
      <c r="K56" s="12">
        <f t="shared" ref="K56:M59" si="2">+H56-D56</f>
        <v>-264000.52000000002</v>
      </c>
      <c r="L56" s="12">
        <f t="shared" si="2"/>
        <v>-21.159999999999982</v>
      </c>
      <c r="M56" s="12">
        <f t="shared" si="2"/>
        <v>-0.62165999999999988</v>
      </c>
    </row>
    <row r="57">
      <c r="A57" s="3"/>
      <c r="B57" s="9" t="s">
        <v>16</v>
      </c>
      <c r="C57" s="3"/>
      <c r="D57" s="10">
        <v>2247921.8799999999</v>
      </c>
      <c r="E57" s="10">
        <v>308.88999999999999</v>
      </c>
      <c r="F57" s="11">
        <v>4.6896199999999997</v>
      </c>
      <c r="G57" s="8"/>
      <c r="H57" s="1">
        <v>1922944.29</v>
      </c>
      <c r="I57" s="1">
        <v>263.56</v>
      </c>
      <c r="J57" s="1">
        <v>3.9220700000000002</v>
      </c>
      <c r="K57" s="12">
        <f t="shared" si="2"/>
        <v>-324977.58999999985</v>
      </c>
      <c r="L57" s="12">
        <f t="shared" si="2"/>
        <v>-45.329999999999984</v>
      </c>
      <c r="M57" s="12">
        <f t="shared" si="2"/>
        <v>-0.76754999999999951</v>
      </c>
    </row>
    <row r="58">
      <c r="A58" s="3"/>
      <c r="B58" s="9" t="s">
        <v>17</v>
      </c>
      <c r="C58" s="3"/>
      <c r="D58" s="10">
        <v>3027171.96</v>
      </c>
      <c r="E58" s="10">
        <v>818.58000000000004</v>
      </c>
      <c r="F58" s="11">
        <v>6.7618900000000002</v>
      </c>
      <c r="G58" s="8"/>
      <c r="H58" s="1">
        <v>2227499.6000000001</v>
      </c>
      <c r="I58" s="1">
        <v>698.45000000000005</v>
      </c>
      <c r="J58" s="1">
        <v>5.6509200000000002</v>
      </c>
      <c r="K58" s="12">
        <f t="shared" si="2"/>
        <v>-799672.35999999987</v>
      </c>
      <c r="L58" s="12">
        <f t="shared" si="2"/>
        <v>-120.13</v>
      </c>
      <c r="M58" s="12">
        <f t="shared" si="2"/>
        <v>-1.11097</v>
      </c>
    </row>
    <row r="59">
      <c r="A59" s="3"/>
      <c r="B59" s="9" t="s">
        <v>18</v>
      </c>
      <c r="C59" s="3"/>
      <c r="D59" s="10">
        <v>3561980.4199999999</v>
      </c>
      <c r="E59" s="10">
        <v>935.91999999999996</v>
      </c>
      <c r="F59" s="11">
        <v>10.22686</v>
      </c>
      <c r="G59" s="8"/>
      <c r="H59" s="1">
        <v>2596195.6400000001</v>
      </c>
      <c r="I59" s="1">
        <v>798.57000000000005</v>
      </c>
      <c r="J59" s="1">
        <v>8.07681</v>
      </c>
      <c r="K59" s="12">
        <f t="shared" si="2"/>
        <v>-965784.7799999998</v>
      </c>
      <c r="L59" s="12">
        <f t="shared" si="2"/>
        <v>-137.34999999999991</v>
      </c>
      <c r="M59" s="12">
        <f t="shared" si="2"/>
        <v>-2.1500500000000002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2.5877699999999999</v>
      </c>
      <c r="G60" s="8"/>
      <c r="H60" s="1">
        <v>1.50478</v>
      </c>
      <c r="I60" s="16">
        <f t="shared" ref="I60:I101" si="3">+$H$60-F60</f>
        <v>-1.0829899999999999</v>
      </c>
      <c r="K60" s="1">
        <v>2.5877699999999999</v>
      </c>
      <c r="L60" s="1">
        <v>4.2796000000000003</v>
      </c>
      <c r="M60" s="1">
        <v>8.8973800000000001</v>
      </c>
    </row>
    <row r="61" ht="13.699999999999999" customHeight="1">
      <c r="A61" s="3"/>
      <c r="B61" s="13"/>
      <c r="C61" s="3"/>
      <c r="D61" s="14" t="s">
        <v>21</v>
      </c>
      <c r="E61" s="14"/>
      <c r="F61" s="15">
        <v>4.2796000000000003</v>
      </c>
      <c r="G61" s="8"/>
      <c r="I61" s="16">
        <f t="shared" si="3"/>
        <v>-2.7748200000000001</v>
      </c>
      <c r="K61" s="1">
        <v>0.51907999999999999</v>
      </c>
      <c r="L61" s="1">
        <v>1.77434</v>
      </c>
      <c r="M61" s="1">
        <v>7.9748599999999996</v>
      </c>
    </row>
    <row r="62" ht="13.699999999999999" customHeight="1">
      <c r="A62" s="3"/>
      <c r="B62" s="13"/>
      <c r="C62" s="3"/>
      <c r="D62" s="14" t="s">
        <v>22</v>
      </c>
      <c r="E62" s="14"/>
      <c r="F62" s="15">
        <v>8.8973800000000001</v>
      </c>
      <c r="G62" s="8"/>
      <c r="I62" s="16">
        <f t="shared" si="3"/>
        <v>-7.3925999999999998</v>
      </c>
      <c r="K62" s="1">
        <v>0.89675000000000005</v>
      </c>
      <c r="L62" s="1">
        <v>2.18953</v>
      </c>
      <c r="M62" s="1">
        <v>8.8160799999999995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0.51907999999999999</v>
      </c>
      <c r="G63" s="8"/>
      <c r="I63" s="16">
        <f t="shared" si="3"/>
        <v>0.98570000000000002</v>
      </c>
      <c r="K63" s="1">
        <v>0.46194000000000002</v>
      </c>
      <c r="L63" s="1">
        <v>1.71732</v>
      </c>
      <c r="M63" s="1">
        <v>7.8598699999999999</v>
      </c>
    </row>
    <row r="64" ht="13.699999999999999" customHeight="1">
      <c r="A64" s="3"/>
      <c r="B64" s="13"/>
      <c r="C64" s="3"/>
      <c r="D64" s="14" t="s">
        <v>21</v>
      </c>
      <c r="E64" s="14"/>
      <c r="F64" s="15">
        <v>1.77434</v>
      </c>
      <c r="G64" s="8"/>
      <c r="I64" s="16">
        <f t="shared" si="3"/>
        <v>-0.26956000000000002</v>
      </c>
      <c r="K64" s="1">
        <v>0.27872999999999998</v>
      </c>
      <c r="L64" s="1">
        <v>1.4626999999999999</v>
      </c>
      <c r="M64" s="1">
        <v>8.0091300000000007</v>
      </c>
    </row>
    <row r="65" ht="13.699999999999999" customHeight="1">
      <c r="A65" s="3"/>
      <c r="B65" s="13"/>
      <c r="C65" s="3"/>
      <c r="D65" s="14" t="s">
        <v>22</v>
      </c>
      <c r="E65" s="14"/>
      <c r="F65" s="15">
        <v>7.9748599999999996</v>
      </c>
      <c r="G65" s="8"/>
      <c r="I65" s="16">
        <f t="shared" si="3"/>
        <v>-6.4700799999999994</v>
      </c>
      <c r="K65" s="1">
        <v>0.60714999999999997</v>
      </c>
      <c r="L65" s="1">
        <v>1.82101</v>
      </c>
      <c r="M65" s="1">
        <v>8.7739100000000008</v>
      </c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0.89675000000000005</v>
      </c>
      <c r="G66" s="8"/>
      <c r="I66" s="16">
        <f t="shared" si="3"/>
        <v>0.60802999999999996</v>
      </c>
      <c r="K66" s="1">
        <v>0.31913000000000002</v>
      </c>
      <c r="L66" s="1">
        <v>1.50437</v>
      </c>
      <c r="M66" s="1">
        <v>8.0982800000000008</v>
      </c>
    </row>
    <row r="67" ht="13.699999999999999" customHeight="1">
      <c r="A67" s="3"/>
      <c r="B67" s="13"/>
      <c r="C67" s="3"/>
      <c r="D67" s="14" t="s">
        <v>21</v>
      </c>
      <c r="E67" s="14"/>
      <c r="F67" s="15">
        <v>2.18953</v>
      </c>
      <c r="G67" s="8"/>
      <c r="I67" s="16">
        <f t="shared" si="3"/>
        <v>-0.68474999999999997</v>
      </c>
      <c r="K67" s="1">
        <v>0.49254999999999999</v>
      </c>
      <c r="L67" s="1">
        <v>1.6964900000000001</v>
      </c>
      <c r="M67" s="1">
        <v>8.5094499999999993</v>
      </c>
    </row>
    <row r="68" ht="13.699999999999999" customHeight="1">
      <c r="A68" s="3"/>
      <c r="B68" s="13"/>
      <c r="C68" s="3"/>
      <c r="D68" s="14" t="s">
        <v>22</v>
      </c>
      <c r="E68" s="14"/>
      <c r="F68" s="15">
        <v>8.8160799999999995</v>
      </c>
      <c r="G68" s="8"/>
      <c r="I68" s="16">
        <f t="shared" si="3"/>
        <v>-7.3112999999999992</v>
      </c>
      <c r="K68" s="1">
        <v>2.5875699999999999</v>
      </c>
      <c r="L68" s="1">
        <v>4.2775699999999999</v>
      </c>
      <c r="M68" s="1">
        <v>8.89757</v>
      </c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0.46194000000000002</v>
      </c>
      <c r="G69" s="8"/>
      <c r="I69" s="16">
        <f t="shared" si="3"/>
        <v>1.04284</v>
      </c>
      <c r="K69" s="1">
        <v>0.60509000000000002</v>
      </c>
      <c r="L69" s="1">
        <v>1.8452500000000001</v>
      </c>
      <c r="M69" s="1">
        <v>8.89757</v>
      </c>
    </row>
    <row r="70" ht="13.699999999999999" customHeight="1">
      <c r="A70" s="3"/>
      <c r="B70" s="13"/>
      <c r="C70" s="3"/>
      <c r="D70" s="14" t="s">
        <v>21</v>
      </c>
      <c r="E70" s="14"/>
      <c r="F70" s="15">
        <v>1.71732</v>
      </c>
      <c r="G70" s="8"/>
      <c r="I70" s="16">
        <f t="shared" si="3"/>
        <v>-0.21253999999999995</v>
      </c>
      <c r="K70" s="1">
        <v>2.5875699999999999</v>
      </c>
      <c r="L70" s="1">
        <v>4.2775699999999999</v>
      </c>
      <c r="M70" s="1">
        <v>8.89757</v>
      </c>
    </row>
    <row r="71" ht="13.699999999999999" customHeight="1">
      <c r="A71" s="3"/>
      <c r="B71" s="13"/>
      <c r="C71" s="3"/>
      <c r="D71" s="14" t="s">
        <v>22</v>
      </c>
      <c r="E71" s="14"/>
      <c r="F71" s="15">
        <v>7.8598699999999999</v>
      </c>
      <c r="G71" s="8"/>
      <c r="I71" s="16">
        <f t="shared" si="3"/>
        <v>-6.3550899999999997</v>
      </c>
      <c r="K71" s="1">
        <v>2.42632</v>
      </c>
      <c r="L71" s="1">
        <v>4.11172</v>
      </c>
      <c r="M71" s="1">
        <v>8.6345200000000002</v>
      </c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0.27872999999999998</v>
      </c>
      <c r="G72" s="8"/>
      <c r="I72" s="16">
        <f t="shared" si="3"/>
        <v>1.2260500000000001</v>
      </c>
      <c r="K72" s="1">
        <v>0.89886999999999995</v>
      </c>
      <c r="L72" s="1">
        <v>2.2091400000000001</v>
      </c>
      <c r="M72" s="1">
        <v>8.5284600000000008</v>
      </c>
    </row>
    <row r="73" ht="13.699999999999999" customHeight="1">
      <c r="A73" s="3"/>
      <c r="B73" s="13"/>
      <c r="C73" s="3"/>
      <c r="D73" s="14" t="s">
        <v>21</v>
      </c>
      <c r="E73" s="14"/>
      <c r="F73" s="15">
        <v>1.4626999999999999</v>
      </c>
      <c r="G73" s="8"/>
      <c r="I73" s="16">
        <f t="shared" si="3"/>
        <v>0.042080000000000117</v>
      </c>
      <c r="K73" s="1">
        <v>2.5693000000000001</v>
      </c>
      <c r="L73" s="1">
        <v>4.2599799999999997</v>
      </c>
      <c r="M73" s="1">
        <v>8.8781099999999995</v>
      </c>
    </row>
    <row r="74" ht="13.699999999999999" customHeight="1">
      <c r="A74" s="3"/>
      <c r="B74" s="13"/>
      <c r="C74" s="3"/>
      <c r="D74" s="14" t="s">
        <v>22</v>
      </c>
      <c r="E74" s="14"/>
      <c r="F74" s="15">
        <v>8.0091300000000007</v>
      </c>
      <c r="G74" s="8"/>
      <c r="I74" s="16">
        <f t="shared" si="3"/>
        <v>-6.5043500000000005</v>
      </c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0.60714999999999997</v>
      </c>
      <c r="G75" s="8"/>
      <c r="I75" s="16">
        <f t="shared" si="3"/>
        <v>0.89763000000000004</v>
      </c>
    </row>
    <row r="76" ht="13.699999999999999" customHeight="1">
      <c r="A76" s="3"/>
      <c r="B76" s="13"/>
      <c r="C76" s="3"/>
      <c r="D76" s="14" t="s">
        <v>21</v>
      </c>
      <c r="E76" s="14"/>
      <c r="F76" s="15">
        <v>1.82101</v>
      </c>
      <c r="G76" s="8"/>
      <c r="I76" s="16">
        <f t="shared" si="3"/>
        <v>-0.31623000000000001</v>
      </c>
    </row>
    <row r="77" ht="13.699999999999999" customHeight="1">
      <c r="A77" s="3"/>
      <c r="B77" s="13"/>
      <c r="C77" s="3"/>
      <c r="D77" s="14" t="s">
        <v>22</v>
      </c>
      <c r="E77" s="14"/>
      <c r="F77" s="15">
        <v>8.7739100000000008</v>
      </c>
      <c r="G77" s="8"/>
      <c r="I77" s="16">
        <f t="shared" si="3"/>
        <v>-7.2691300000000005</v>
      </c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0.31913000000000002</v>
      </c>
      <c r="G78" s="8"/>
      <c r="I78" s="16">
        <f t="shared" si="3"/>
        <v>1.1856499999999999</v>
      </c>
    </row>
    <row r="79" ht="13.699999999999999" customHeight="1">
      <c r="A79" s="3"/>
      <c r="B79" s="13"/>
      <c r="C79" s="3"/>
      <c r="D79" s="14" t="s">
        <v>21</v>
      </c>
      <c r="E79" s="14"/>
      <c r="F79" s="15">
        <v>1.50437</v>
      </c>
      <c r="G79" s="8"/>
      <c r="I79" s="16">
        <f t="shared" si="3"/>
        <v>0.00041000000000002146</v>
      </c>
    </row>
    <row r="80" ht="13.699999999999999" customHeight="1">
      <c r="A80" s="3"/>
      <c r="B80" s="13"/>
      <c r="C80" s="3"/>
      <c r="D80" s="14" t="s">
        <v>22</v>
      </c>
      <c r="E80" s="14"/>
      <c r="F80" s="15">
        <v>8.0982800000000008</v>
      </c>
      <c r="G80" s="8"/>
      <c r="I80" s="16">
        <f t="shared" si="3"/>
        <v>-6.5935000000000006</v>
      </c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0.49254999999999999</v>
      </c>
      <c r="G81" s="8"/>
      <c r="I81" s="16">
        <f t="shared" si="3"/>
        <v>1.01223</v>
      </c>
    </row>
    <row r="82" ht="13.699999999999999" customHeight="1">
      <c r="A82" s="3"/>
      <c r="B82" s="13"/>
      <c r="C82" s="3"/>
      <c r="D82" s="14" t="s">
        <v>21</v>
      </c>
      <c r="E82" s="14"/>
      <c r="F82" s="15">
        <v>1.6964900000000001</v>
      </c>
      <c r="G82" s="8"/>
      <c r="I82" s="16">
        <f t="shared" si="3"/>
        <v>-0.19171000000000005</v>
      </c>
    </row>
    <row r="83" ht="13.699999999999999" customHeight="1">
      <c r="A83" s="3"/>
      <c r="B83" s="13"/>
      <c r="C83" s="3"/>
      <c r="D83" s="14" t="s">
        <v>22</v>
      </c>
      <c r="E83" s="14"/>
      <c r="F83" s="15">
        <v>8.5094499999999993</v>
      </c>
      <c r="G83" s="8"/>
      <c r="I83" s="16">
        <f t="shared" si="3"/>
        <v>-7.0046699999999991</v>
      </c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2.5875699999999999</v>
      </c>
      <c r="G84" s="8"/>
      <c r="I84" s="16">
        <f t="shared" si="3"/>
        <v>-1.0827899999999999</v>
      </c>
    </row>
    <row r="85" ht="96" customHeight="1">
      <c r="A85" s="3"/>
      <c r="B85" s="13"/>
      <c r="C85" s="3"/>
      <c r="D85" s="17" t="s">
        <v>21</v>
      </c>
      <c r="E85" s="17"/>
      <c r="F85" s="15">
        <v>4.2775699999999999</v>
      </c>
      <c r="G85" s="8"/>
      <c r="I85" s="16">
        <f t="shared" si="3"/>
        <v>-2.7727899999999996</v>
      </c>
    </row>
    <row r="86" ht="96" customHeight="1">
      <c r="A86" s="3"/>
      <c r="B86" s="13"/>
      <c r="C86" s="3"/>
      <c r="D86" s="17" t="s">
        <v>22</v>
      </c>
      <c r="E86" s="17"/>
      <c r="F86" s="15">
        <v>8.89757</v>
      </c>
      <c r="G86" s="8"/>
      <c r="I86" s="16">
        <f t="shared" si="3"/>
        <v>-7.3927899999999998</v>
      </c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0.60509000000000002</v>
      </c>
      <c r="G87" s="8"/>
      <c r="I87" s="16">
        <f t="shared" si="3"/>
        <v>0.89968999999999999</v>
      </c>
    </row>
    <row r="88" ht="13.699999999999999" customHeight="1">
      <c r="A88" s="3"/>
      <c r="B88" s="13"/>
      <c r="C88" s="3"/>
      <c r="D88" s="17" t="s">
        <v>21</v>
      </c>
      <c r="E88" s="17"/>
      <c r="F88" s="15">
        <v>1.8452500000000001</v>
      </c>
      <c r="G88" s="8"/>
      <c r="I88" s="16">
        <f t="shared" si="3"/>
        <v>-0.34047000000000005</v>
      </c>
    </row>
    <row r="89" ht="13.699999999999999" customHeight="1">
      <c r="A89" s="3"/>
      <c r="B89" s="13"/>
      <c r="C89" s="3"/>
      <c r="D89" s="17" t="s">
        <v>22</v>
      </c>
      <c r="E89" s="17"/>
      <c r="F89" s="15">
        <v>8.89757</v>
      </c>
      <c r="G89" s="8"/>
      <c r="I89" s="16">
        <f t="shared" si="3"/>
        <v>-7.3927899999999998</v>
      </c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2.5875699999999999</v>
      </c>
      <c r="G90" s="8"/>
      <c r="I90" s="16">
        <f t="shared" si="3"/>
        <v>-1.0827899999999999</v>
      </c>
    </row>
    <row r="91" ht="24.75" customHeight="1">
      <c r="A91" s="3"/>
      <c r="B91" s="13"/>
      <c r="C91" s="3"/>
      <c r="D91" s="17" t="s">
        <v>21</v>
      </c>
      <c r="E91" s="17"/>
      <c r="F91" s="15">
        <v>4.2775699999999999</v>
      </c>
      <c r="G91" s="8"/>
      <c r="I91" s="16">
        <f t="shared" si="3"/>
        <v>-2.7727899999999996</v>
      </c>
    </row>
    <row r="92" ht="27" customHeight="1">
      <c r="A92" s="3"/>
      <c r="B92" s="13"/>
      <c r="C92" s="3"/>
      <c r="D92" s="17" t="s">
        <v>22</v>
      </c>
      <c r="E92" s="17"/>
      <c r="F92" s="15">
        <v>8.89757</v>
      </c>
      <c r="G92" s="8"/>
      <c r="I92" s="16">
        <f t="shared" si="3"/>
        <v>-7.3927899999999998</v>
      </c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2.42632</v>
      </c>
      <c r="G93" s="8"/>
      <c r="I93" s="16">
        <f t="shared" si="3"/>
        <v>-0.92154000000000003</v>
      </c>
    </row>
    <row r="94" ht="29.25" customHeight="1">
      <c r="A94" s="3"/>
      <c r="B94" s="13"/>
      <c r="C94" s="3"/>
      <c r="D94" s="17" t="s">
        <v>21</v>
      </c>
      <c r="E94" s="17"/>
      <c r="F94" s="15">
        <v>4.11172</v>
      </c>
      <c r="G94" s="8"/>
      <c r="I94" s="16">
        <f t="shared" si="3"/>
        <v>-2.6069399999999998</v>
      </c>
    </row>
    <row r="95" ht="33" customHeight="1">
      <c r="A95" s="3"/>
      <c r="B95" s="13"/>
      <c r="C95" s="3"/>
      <c r="D95" s="17" t="s">
        <v>22</v>
      </c>
      <c r="E95" s="17"/>
      <c r="F95" s="15">
        <v>8.6345200000000002</v>
      </c>
      <c r="G95" s="8"/>
      <c r="I95" s="16">
        <f t="shared" si="3"/>
        <v>-7.12974</v>
      </c>
    </row>
    <row r="96">
      <c r="A96" s="3"/>
      <c r="B96" s="13" t="s">
        <v>34</v>
      </c>
      <c r="C96" s="3"/>
      <c r="D96" s="17" t="s">
        <v>20</v>
      </c>
      <c r="E96" s="17"/>
      <c r="F96" s="15">
        <v>0.89886999999999995</v>
      </c>
      <c r="G96" s="8"/>
      <c r="I96" s="16">
        <f t="shared" si="3"/>
        <v>0.60591000000000006</v>
      </c>
    </row>
    <row r="97" ht="13.699999999999999" customHeight="1">
      <c r="A97" s="3"/>
      <c r="B97" s="13"/>
      <c r="C97" s="3"/>
      <c r="D97" s="17" t="s">
        <v>21</v>
      </c>
      <c r="E97" s="17"/>
      <c r="F97" s="15">
        <v>2.2091400000000001</v>
      </c>
      <c r="G97" s="8"/>
      <c r="I97" s="16">
        <f t="shared" si="3"/>
        <v>-0.7043600000000001</v>
      </c>
    </row>
    <row r="98" ht="13.699999999999999" customHeight="1">
      <c r="A98" s="3"/>
      <c r="B98" s="13"/>
      <c r="C98" s="3"/>
      <c r="D98" s="17" t="s">
        <v>22</v>
      </c>
      <c r="E98" s="17"/>
      <c r="F98" s="15">
        <v>8.5284600000000008</v>
      </c>
      <c r="G98" s="8"/>
      <c r="I98" s="16">
        <f t="shared" si="3"/>
        <v>-7.0236800000000006</v>
      </c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2.5693000000000001</v>
      </c>
      <c r="G99" s="8"/>
      <c r="I99" s="16">
        <f t="shared" si="3"/>
        <v>-1.0645200000000001</v>
      </c>
    </row>
    <row r="100" ht="54.75" customHeight="1">
      <c r="A100" s="3"/>
      <c r="B100" s="13"/>
      <c r="C100" s="3"/>
      <c r="D100" s="17" t="s">
        <v>21</v>
      </c>
      <c r="E100" s="17"/>
      <c r="F100" s="15">
        <v>4.2599799999999997</v>
      </c>
      <c r="G100" s="8"/>
      <c r="I100" s="16">
        <f t="shared" si="3"/>
        <v>-2.7551999999999994</v>
      </c>
    </row>
    <row r="101" ht="54.75" customHeight="1">
      <c r="A101" s="3"/>
      <c r="B101" s="13"/>
      <c r="C101" s="3"/>
      <c r="D101" s="17" t="s">
        <v>22</v>
      </c>
      <c r="E101" s="17"/>
      <c r="F101" s="15">
        <v>8.8781099999999995</v>
      </c>
      <c r="G101" s="8"/>
      <c r="I101" s="16">
        <f t="shared" si="3"/>
        <v>-7.3733299999999993</v>
      </c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41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topLeftCell="A41" zoomScale="70" workbookViewId="0">
      <selection activeCell="F60" activeCellId="0" sqref="F60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43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44</v>
      </c>
      <c r="B7" s="4" t="s">
        <v>45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46</v>
      </c>
      <c r="D8" s="7" t="s">
        <v>13</v>
      </c>
      <c r="E8" s="7"/>
      <c r="F8" s="7"/>
      <c r="G8" s="8" t="s">
        <v>47</v>
      </c>
    </row>
    <row r="9">
      <c r="A9" s="3"/>
      <c r="B9" s="9" t="s">
        <v>15</v>
      </c>
      <c r="C9" s="3"/>
      <c r="D9" s="10">
        <v>988374.44999999995</v>
      </c>
      <c r="E9" s="10">
        <v>214.84</v>
      </c>
      <c r="F9" s="11">
        <v>1.7825599999999999</v>
      </c>
      <c r="G9" s="8"/>
      <c r="H9" s="1">
        <v>988374.44999999995</v>
      </c>
      <c r="I9" s="1">
        <v>214.84</v>
      </c>
      <c r="J9" s="1">
        <v>1.7825599999999999</v>
      </c>
      <c r="K9" s="12">
        <f t="shared" ref="K9:M12" si="4">+H9-D9</f>
        <v>0</v>
      </c>
      <c r="L9" s="12">
        <f t="shared" si="4"/>
        <v>0</v>
      </c>
      <c r="M9" s="12">
        <f t="shared" si="4"/>
        <v>0</v>
      </c>
    </row>
    <row r="10">
      <c r="A10" s="3"/>
      <c r="B10" s="9" t="s">
        <v>16</v>
      </c>
      <c r="C10" s="3"/>
      <c r="D10" s="10">
        <v>1918854.9299999999</v>
      </c>
      <c r="E10" s="10">
        <v>483.86000000000001</v>
      </c>
      <c r="F10" s="11">
        <v>4.26654</v>
      </c>
      <c r="G10" s="8"/>
      <c r="H10" s="1">
        <v>1918854.9299999999</v>
      </c>
      <c r="I10" s="1">
        <v>483.86000000000001</v>
      </c>
      <c r="J10" s="1">
        <v>4.26654</v>
      </c>
      <c r="K10" s="12">
        <f t="shared" si="4"/>
        <v>0</v>
      </c>
      <c r="L10" s="12">
        <f t="shared" si="4"/>
        <v>0</v>
      </c>
      <c r="M10" s="12">
        <f t="shared" si="4"/>
        <v>0</v>
      </c>
    </row>
    <row r="11">
      <c r="A11" s="3"/>
      <c r="B11" s="9" t="s">
        <v>17</v>
      </c>
      <c r="C11" s="3"/>
      <c r="D11" s="10">
        <v>1969234.26</v>
      </c>
      <c r="E11" s="10">
        <v>495.47000000000003</v>
      </c>
      <c r="F11" s="11">
        <v>4.5586599999999997</v>
      </c>
      <c r="G11" s="8"/>
      <c r="H11" s="1">
        <v>1969234.26</v>
      </c>
      <c r="I11" s="1">
        <v>495.47000000000003</v>
      </c>
      <c r="J11" s="1">
        <v>4.5586599999999997</v>
      </c>
      <c r="K11" s="12">
        <f t="shared" si="4"/>
        <v>0</v>
      </c>
      <c r="L11" s="12">
        <f t="shared" si="4"/>
        <v>0</v>
      </c>
      <c r="M11" s="12">
        <f t="shared" si="4"/>
        <v>0</v>
      </c>
    </row>
    <row r="12">
      <c r="A12" s="3"/>
      <c r="B12" s="9" t="s">
        <v>18</v>
      </c>
      <c r="C12" s="3"/>
      <c r="D12" s="10">
        <v>2443303.21</v>
      </c>
      <c r="E12" s="10">
        <v>1009.4400000000001</v>
      </c>
      <c r="F12" s="11">
        <v>6.4284699999999999</v>
      </c>
      <c r="G12" s="8"/>
      <c r="H12" s="1">
        <v>2443303.21</v>
      </c>
      <c r="I12" s="1">
        <v>1009.4400000000001</v>
      </c>
      <c r="J12" s="1">
        <v>6.4284699999999999</v>
      </c>
      <c r="K12" s="12">
        <f t="shared" si="4"/>
        <v>0</v>
      </c>
      <c r="L12" s="12">
        <f t="shared" si="4"/>
        <v>0</v>
      </c>
      <c r="M12" s="12">
        <f t="shared" si="4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3.6200000000000001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4.4984599999999997</v>
      </c>
      <c r="G14" s="8"/>
      <c r="K14" s="1">
        <v>3.6200000000000001</v>
      </c>
      <c r="L14" s="1">
        <v>4.4984599999999997</v>
      </c>
      <c r="M14" s="1">
        <v>4.4984599999999997</v>
      </c>
    </row>
    <row r="15" ht="13.699999999999999" customHeight="1">
      <c r="A15" s="3"/>
      <c r="B15" s="13"/>
      <c r="C15" s="3"/>
      <c r="D15" s="14" t="s">
        <v>22</v>
      </c>
      <c r="E15" s="14"/>
      <c r="F15" s="15">
        <v>4.4984599999999997</v>
      </c>
      <c r="G15" s="8"/>
      <c r="K15" s="1">
        <v>3.1797900000000001</v>
      </c>
      <c r="L15" s="1">
        <v>4.4984599999999997</v>
      </c>
      <c r="M15" s="1">
        <v>4.4984599999999997</v>
      </c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3.1797900000000001</v>
      </c>
      <c r="G16" s="8"/>
      <c r="K16" s="1">
        <v>2.2000000000000002</v>
      </c>
      <c r="L16" s="1">
        <v>4.4984599999999997</v>
      </c>
      <c r="M16" s="1">
        <v>4.4984599999999997</v>
      </c>
    </row>
    <row r="17" ht="13.699999999999999" customHeight="1">
      <c r="A17" s="3"/>
      <c r="B17" s="13"/>
      <c r="C17" s="3"/>
      <c r="D17" s="14" t="s">
        <v>21</v>
      </c>
      <c r="E17" s="14"/>
      <c r="F17" s="15">
        <v>4.4984599999999997</v>
      </c>
      <c r="G17" s="8"/>
      <c r="K17" s="1">
        <v>3.1797900000000001</v>
      </c>
      <c r="L17" s="1">
        <v>4.4984599999999997</v>
      </c>
      <c r="M17" s="1">
        <v>4.4984599999999997</v>
      </c>
    </row>
    <row r="18" ht="13.699999999999999" customHeight="1">
      <c r="A18" s="3"/>
      <c r="B18" s="13"/>
      <c r="C18" s="3"/>
      <c r="D18" s="14" t="s">
        <v>22</v>
      </c>
      <c r="E18" s="14"/>
      <c r="F18" s="15">
        <v>4.4984599999999997</v>
      </c>
      <c r="G18" s="8"/>
      <c r="K18" s="1">
        <v>2.3500000000000001</v>
      </c>
      <c r="L18" s="1">
        <v>4.4984599999999997</v>
      </c>
      <c r="M18" s="1">
        <v>4.4984599999999997</v>
      </c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2.2000000000000002</v>
      </c>
      <c r="G19" s="8"/>
      <c r="K19" s="1">
        <v>1.5700000000000001</v>
      </c>
      <c r="L19" s="1">
        <v>4.4984599999999997</v>
      </c>
      <c r="M19" s="1">
        <v>4.4984599999999997</v>
      </c>
    </row>
    <row r="20" ht="13.699999999999999" customHeight="1">
      <c r="A20" s="3"/>
      <c r="B20" s="13"/>
      <c r="C20" s="3"/>
      <c r="D20" s="14" t="s">
        <v>21</v>
      </c>
      <c r="E20" s="14"/>
      <c r="F20" s="15">
        <v>4.4984599999999997</v>
      </c>
      <c r="G20" s="8"/>
      <c r="K20" s="1">
        <v>2.3500000000000001</v>
      </c>
      <c r="L20" s="1">
        <v>4.4984599999999997</v>
      </c>
      <c r="M20" s="1">
        <v>4.4984599999999997</v>
      </c>
    </row>
    <row r="21" ht="13.699999999999999" customHeight="1">
      <c r="A21" s="3"/>
      <c r="B21" s="13"/>
      <c r="C21" s="3"/>
      <c r="D21" s="14" t="s">
        <v>22</v>
      </c>
      <c r="E21" s="14"/>
      <c r="F21" s="15">
        <v>4.4984599999999997</v>
      </c>
      <c r="G21" s="8"/>
      <c r="K21" s="1">
        <v>1.5700000000000001</v>
      </c>
      <c r="L21" s="1">
        <v>4.4984599999999997</v>
      </c>
      <c r="M21" s="1">
        <v>4.4984599999999997</v>
      </c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3.1797900000000001</v>
      </c>
      <c r="G22" s="8"/>
      <c r="K22" s="1">
        <v>3.6200000000000001</v>
      </c>
      <c r="L22" s="1">
        <v>4.4984599999999997</v>
      </c>
      <c r="M22" s="1">
        <v>4.4984599999999997</v>
      </c>
    </row>
    <row r="23" ht="13.699999999999999" customHeight="1">
      <c r="A23" s="3"/>
      <c r="B23" s="13"/>
      <c r="C23" s="3"/>
      <c r="D23" s="14" t="s">
        <v>21</v>
      </c>
      <c r="E23" s="14"/>
      <c r="F23" s="15">
        <v>4.4984599999999997</v>
      </c>
      <c r="G23" s="8"/>
      <c r="K23" s="1">
        <v>2.3500000000000001</v>
      </c>
      <c r="L23" s="1">
        <v>4.4984599999999997</v>
      </c>
      <c r="M23" s="1">
        <v>4.4984599999999997</v>
      </c>
    </row>
    <row r="24" ht="13.699999999999999" customHeight="1">
      <c r="A24" s="3"/>
      <c r="B24" s="13"/>
      <c r="C24" s="3"/>
      <c r="D24" s="14" t="s">
        <v>22</v>
      </c>
      <c r="E24" s="14"/>
      <c r="F24" s="15">
        <v>4.4984599999999997</v>
      </c>
      <c r="G24" s="8"/>
      <c r="K24" s="1">
        <v>3.6200000000000001</v>
      </c>
      <c r="L24" s="1">
        <v>4.4984599999999997</v>
      </c>
      <c r="M24" s="1">
        <v>4.4984599999999997</v>
      </c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2.3500000000000001</v>
      </c>
      <c r="G25" s="8"/>
      <c r="K25" s="1">
        <v>3.6200000000000001</v>
      </c>
      <c r="L25" s="1">
        <v>4.4984599999999997</v>
      </c>
      <c r="M25" s="1">
        <v>4.4984599999999997</v>
      </c>
    </row>
    <row r="26" ht="13.699999999999999" customHeight="1">
      <c r="A26" s="3"/>
      <c r="B26" s="13"/>
      <c r="C26" s="3"/>
      <c r="D26" s="14" t="s">
        <v>21</v>
      </c>
      <c r="E26" s="14"/>
      <c r="F26" s="15">
        <v>4.4984599999999997</v>
      </c>
      <c r="G26" s="8"/>
      <c r="K26" s="1">
        <v>2.2000000000000002</v>
      </c>
      <c r="L26" s="1">
        <v>4.4984599999999997</v>
      </c>
      <c r="M26" s="1">
        <v>4.4984599999999997</v>
      </c>
    </row>
    <row r="27" ht="13.699999999999999" customHeight="1">
      <c r="A27" s="3"/>
      <c r="B27" s="13"/>
      <c r="C27" s="3"/>
      <c r="D27" s="14" t="s">
        <v>22</v>
      </c>
      <c r="E27" s="14"/>
      <c r="F27" s="15">
        <v>4.4984599999999997</v>
      </c>
      <c r="G27" s="8"/>
      <c r="K27" s="1">
        <v>3.6200000000000001</v>
      </c>
      <c r="L27" s="1">
        <v>4.4984599999999997</v>
      </c>
      <c r="M27" s="1">
        <v>4.4984599999999997</v>
      </c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1.5700000000000001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15">
        <v>4.4984599999999997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15">
        <v>4.4984599999999997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2.3500000000000001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15">
        <v>4.4984599999999997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15">
        <v>4.4984599999999997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1.5700000000000001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15">
        <v>4.4984599999999997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15">
        <v>4.4984599999999997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3.6200000000000001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4.4984599999999997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4.4984599999999997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2.3500000000000001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4.4984599999999997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4.4984599999999997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3.6200000000000001</v>
      </c>
      <c r="G43" s="8"/>
    </row>
    <row r="44" ht="24.75" customHeight="1">
      <c r="A44" s="3"/>
      <c r="B44" s="13"/>
      <c r="C44" s="3"/>
      <c r="D44" s="17" t="s">
        <v>21</v>
      </c>
      <c r="E44" s="17"/>
      <c r="F44" s="15">
        <v>4.4984599999999997</v>
      </c>
      <c r="G44" s="8"/>
    </row>
    <row r="45" ht="27" customHeight="1">
      <c r="A45" s="3"/>
      <c r="B45" s="13"/>
      <c r="C45" s="3"/>
      <c r="D45" s="17" t="s">
        <v>22</v>
      </c>
      <c r="E45" s="17"/>
      <c r="F45" s="15">
        <v>4.4984599999999997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3.6200000000000001</v>
      </c>
      <c r="G46" s="8"/>
    </row>
    <row r="47" ht="29.25" customHeight="1">
      <c r="A47" s="3"/>
      <c r="B47" s="13"/>
      <c r="C47" s="3"/>
      <c r="D47" s="17" t="s">
        <v>21</v>
      </c>
      <c r="E47" s="17"/>
      <c r="F47" s="15">
        <v>4.4984599999999997</v>
      </c>
      <c r="G47" s="8"/>
    </row>
    <row r="48" ht="33" customHeight="1">
      <c r="A48" s="3"/>
      <c r="B48" s="13"/>
      <c r="C48" s="3"/>
      <c r="D48" s="17" t="s">
        <v>22</v>
      </c>
      <c r="E48" s="17"/>
      <c r="F48" s="15">
        <v>4.4984599999999997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15">
        <v>2.2000000000000002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15">
        <v>4.4984599999999997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15">
        <v>4.4984599999999997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3.6200000000000001</v>
      </c>
      <c r="G52" s="8"/>
    </row>
    <row r="53" ht="54.75" customHeight="1">
      <c r="A53" s="3"/>
      <c r="B53" s="13"/>
      <c r="C53" s="3"/>
      <c r="D53" s="17" t="s">
        <v>21</v>
      </c>
      <c r="E53" s="17"/>
      <c r="F53" s="15">
        <v>4.4984599999999997</v>
      </c>
      <c r="G53" s="8"/>
    </row>
    <row r="54" ht="54.75" customHeight="1">
      <c r="A54" s="3"/>
      <c r="B54" s="13"/>
      <c r="C54" s="3"/>
      <c r="D54" s="17" t="s">
        <v>22</v>
      </c>
      <c r="E54" s="17"/>
      <c r="F54" s="15">
        <v>4.4984599999999997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1219555.23</v>
      </c>
      <c r="E56" s="10">
        <v>252.87</v>
      </c>
      <c r="F56" s="11">
        <v>2.15191</v>
      </c>
      <c r="G56" s="8"/>
      <c r="H56" s="1">
        <v>988374.44999999995</v>
      </c>
      <c r="I56" s="1">
        <v>214.84</v>
      </c>
      <c r="J56" s="1">
        <v>1.7825599999999999</v>
      </c>
      <c r="K56" s="12">
        <f t="shared" ref="K56:M59" si="5">+H56-D56</f>
        <v>-231180.78000000003</v>
      </c>
      <c r="L56" s="12">
        <f t="shared" si="5"/>
        <v>-38.030000000000001</v>
      </c>
      <c r="M56" s="12">
        <f t="shared" si="5"/>
        <v>-0.36935000000000007</v>
      </c>
    </row>
    <row r="57">
      <c r="A57" s="3"/>
      <c r="B57" s="9" t="s">
        <v>16</v>
      </c>
      <c r="C57" s="3"/>
      <c r="D57" s="10">
        <v>2371129.04</v>
      </c>
      <c r="E57" s="10">
        <v>569.5</v>
      </c>
      <c r="F57" s="11">
        <v>5.1573900000000004</v>
      </c>
      <c r="G57" s="8"/>
      <c r="H57" s="1">
        <v>1918854.9299999999</v>
      </c>
      <c r="I57" s="1">
        <v>483.86000000000001</v>
      </c>
      <c r="J57" s="1">
        <v>4.26654</v>
      </c>
      <c r="K57" s="12">
        <f t="shared" si="5"/>
        <v>-452274.1100000001</v>
      </c>
      <c r="L57" s="12">
        <f t="shared" si="5"/>
        <v>-85.639999999999986</v>
      </c>
      <c r="M57" s="12">
        <f t="shared" si="5"/>
        <v>-0.89085000000000036</v>
      </c>
    </row>
    <row r="58">
      <c r="A58" s="3"/>
      <c r="B58" s="9" t="s">
        <v>17</v>
      </c>
      <c r="C58" s="3"/>
      <c r="D58" s="10">
        <v>2435548.9300000002</v>
      </c>
      <c r="E58" s="10">
        <v>583.16999999999996</v>
      </c>
      <c r="F58" s="11">
        <v>5.5150699999999997</v>
      </c>
      <c r="G58" s="8"/>
      <c r="H58" s="1">
        <v>1969234.26</v>
      </c>
      <c r="I58" s="1">
        <v>495.47000000000003</v>
      </c>
      <c r="J58" s="1">
        <v>4.5586599999999997</v>
      </c>
      <c r="K58" s="12">
        <f t="shared" si="5"/>
        <v>-466314.67000000016</v>
      </c>
      <c r="L58" s="12">
        <f t="shared" si="5"/>
        <v>-87.699999999999932</v>
      </c>
      <c r="M58" s="12">
        <f t="shared" si="5"/>
        <v>-0.95640999999999998</v>
      </c>
    </row>
    <row r="59">
      <c r="A59" s="3"/>
      <c r="B59" s="9" t="s">
        <v>18</v>
      </c>
      <c r="C59" s="3"/>
      <c r="D59" s="10">
        <v>3024809.3700000001</v>
      </c>
      <c r="E59" s="10">
        <v>1188.1099999999999</v>
      </c>
      <c r="F59" s="11">
        <v>7.78552</v>
      </c>
      <c r="G59" s="8"/>
      <c r="H59" s="1">
        <v>2443303.21</v>
      </c>
      <c r="I59" s="1">
        <v>1009.4400000000001</v>
      </c>
      <c r="J59" s="1">
        <v>6.4284699999999999</v>
      </c>
      <c r="K59" s="12">
        <f t="shared" si="5"/>
        <v>-581506.16000000015</v>
      </c>
      <c r="L59" s="12">
        <f t="shared" si="5"/>
        <v>-178.66999999999985</v>
      </c>
      <c r="M59" s="12">
        <f t="shared" si="5"/>
        <v>-1.3570500000000001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3.9100000000000001</v>
      </c>
      <c r="G60" s="8"/>
    </row>
    <row r="61" ht="13.699999999999999" customHeight="1">
      <c r="A61" s="3"/>
      <c r="B61" s="13"/>
      <c r="C61" s="3"/>
      <c r="D61" s="14" t="s">
        <v>21</v>
      </c>
      <c r="E61" s="14"/>
      <c r="F61" s="15">
        <v>5.2590899999999996</v>
      </c>
      <c r="G61" s="8"/>
      <c r="K61" s="1">
        <v>3.9100000000000001</v>
      </c>
      <c r="L61" s="1">
        <v>5.2590899999999996</v>
      </c>
      <c r="M61" s="1">
        <v>5.2590899999999996</v>
      </c>
    </row>
    <row r="62" ht="13.699999999999999" customHeight="1">
      <c r="A62" s="3"/>
      <c r="B62" s="13"/>
      <c r="C62" s="3"/>
      <c r="D62" s="14" t="s">
        <v>22</v>
      </c>
      <c r="E62" s="14"/>
      <c r="F62" s="15">
        <v>5.2590899999999996</v>
      </c>
      <c r="G62" s="8"/>
      <c r="K62" s="1">
        <v>3</v>
      </c>
      <c r="L62" s="1">
        <v>5.2590899999999996</v>
      </c>
      <c r="M62" s="1">
        <v>5.2590899999999996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3</v>
      </c>
      <c r="G63" s="8"/>
      <c r="K63" s="1">
        <v>3</v>
      </c>
      <c r="L63" s="1">
        <v>5.2590899999999996</v>
      </c>
      <c r="M63" s="1">
        <v>5.2590899999999996</v>
      </c>
    </row>
    <row r="64" ht="13.699999999999999" customHeight="1">
      <c r="A64" s="3"/>
      <c r="B64" s="13"/>
      <c r="C64" s="3"/>
      <c r="D64" s="14" t="s">
        <v>21</v>
      </c>
      <c r="E64" s="14"/>
      <c r="F64" s="15">
        <v>5.2590899999999996</v>
      </c>
      <c r="G64" s="8"/>
      <c r="K64" s="1">
        <v>3</v>
      </c>
      <c r="L64" s="1">
        <v>5.2590899999999996</v>
      </c>
      <c r="M64" s="1">
        <v>5.2590899999999996</v>
      </c>
    </row>
    <row r="65" ht="13.699999999999999" customHeight="1">
      <c r="A65" s="3"/>
      <c r="B65" s="13"/>
      <c r="C65" s="3"/>
      <c r="D65" s="14" t="s">
        <v>22</v>
      </c>
      <c r="E65" s="14"/>
      <c r="F65" s="15">
        <v>5.2590899999999996</v>
      </c>
      <c r="G65" s="8"/>
      <c r="K65" s="1">
        <v>2</v>
      </c>
      <c r="L65" s="1">
        <v>5.2590899999999996</v>
      </c>
      <c r="M65" s="1">
        <v>5.2590899999999996</v>
      </c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3</v>
      </c>
      <c r="G66" s="8"/>
      <c r="K66" s="1">
        <v>2</v>
      </c>
      <c r="L66" s="1">
        <v>5.2590899999999996</v>
      </c>
      <c r="M66" s="1">
        <v>5.2590899999999996</v>
      </c>
    </row>
    <row r="67" ht="13.699999999999999" customHeight="1">
      <c r="A67" s="3"/>
      <c r="B67" s="13"/>
      <c r="C67" s="3"/>
      <c r="D67" s="14" t="s">
        <v>21</v>
      </c>
      <c r="E67" s="14"/>
      <c r="F67" s="15">
        <v>5.2590899999999996</v>
      </c>
      <c r="G67" s="8"/>
      <c r="K67" s="1">
        <v>2</v>
      </c>
      <c r="L67" s="1">
        <v>5.2590899999999996</v>
      </c>
      <c r="M67" s="1">
        <v>5.2590899999999996</v>
      </c>
    </row>
    <row r="68" ht="13.699999999999999" customHeight="1">
      <c r="A68" s="3"/>
      <c r="B68" s="13"/>
      <c r="C68" s="3"/>
      <c r="D68" s="14" t="s">
        <v>22</v>
      </c>
      <c r="E68" s="14"/>
      <c r="F68" s="15">
        <v>5.2590899999999996</v>
      </c>
      <c r="G68" s="8"/>
      <c r="K68" s="1">
        <v>2</v>
      </c>
      <c r="L68" s="1">
        <v>5.2590899999999996</v>
      </c>
      <c r="M68" s="1">
        <v>5.2590899999999996</v>
      </c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3</v>
      </c>
      <c r="G69" s="8"/>
      <c r="K69" s="1">
        <v>3.9100000000000001</v>
      </c>
      <c r="L69" s="1">
        <v>5.2590899999999996</v>
      </c>
      <c r="M69" s="1">
        <v>5.2590899999999996</v>
      </c>
    </row>
    <row r="70" ht="13.699999999999999" customHeight="1">
      <c r="A70" s="3"/>
      <c r="B70" s="13"/>
      <c r="C70" s="3"/>
      <c r="D70" s="14" t="s">
        <v>21</v>
      </c>
      <c r="E70" s="14"/>
      <c r="F70" s="15">
        <v>5.2590899999999996</v>
      </c>
      <c r="G70" s="8"/>
      <c r="K70" s="1">
        <v>2</v>
      </c>
      <c r="L70" s="1">
        <v>5.2590899999999996</v>
      </c>
      <c r="M70" s="1">
        <v>5.2590899999999996</v>
      </c>
    </row>
    <row r="71" ht="13.699999999999999" customHeight="1">
      <c r="A71" s="3"/>
      <c r="B71" s="13"/>
      <c r="C71" s="3"/>
      <c r="D71" s="14" t="s">
        <v>22</v>
      </c>
      <c r="E71" s="14"/>
      <c r="F71" s="15">
        <v>5.2590899999999996</v>
      </c>
      <c r="G71" s="8"/>
      <c r="K71" s="1">
        <v>3.9100000000000001</v>
      </c>
      <c r="L71" s="1">
        <v>5.2590899999999996</v>
      </c>
      <c r="M71" s="1">
        <v>5.2590899999999996</v>
      </c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2</v>
      </c>
      <c r="G72" s="8"/>
      <c r="K72" s="1">
        <v>3.9100000000000001</v>
      </c>
      <c r="L72" s="1">
        <v>5.2590899999999996</v>
      </c>
      <c r="M72" s="1">
        <v>5.2590899999999996</v>
      </c>
    </row>
    <row r="73" ht="13.699999999999999" customHeight="1">
      <c r="A73" s="3"/>
      <c r="B73" s="13"/>
      <c r="C73" s="3"/>
      <c r="D73" s="14" t="s">
        <v>21</v>
      </c>
      <c r="E73" s="14"/>
      <c r="F73" s="15">
        <v>5.2590899999999996</v>
      </c>
      <c r="G73" s="8"/>
      <c r="K73" s="1">
        <v>3</v>
      </c>
      <c r="L73" s="1">
        <v>5.2590899999999996</v>
      </c>
      <c r="M73" s="1">
        <v>5.2590899999999996</v>
      </c>
    </row>
    <row r="74" ht="13.699999999999999" customHeight="1">
      <c r="A74" s="3"/>
      <c r="B74" s="13"/>
      <c r="C74" s="3"/>
      <c r="D74" s="14" t="s">
        <v>22</v>
      </c>
      <c r="E74" s="14"/>
      <c r="F74" s="15">
        <v>5.2590899999999996</v>
      </c>
      <c r="G74" s="8"/>
      <c r="K74" s="1">
        <v>3.9100000000000001</v>
      </c>
      <c r="L74" s="1">
        <v>5.2590899999999996</v>
      </c>
      <c r="M74" s="1">
        <v>5.2590899999999996</v>
      </c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2</v>
      </c>
      <c r="G75" s="8"/>
    </row>
    <row r="76" ht="13.699999999999999" customHeight="1">
      <c r="A76" s="3"/>
      <c r="B76" s="13"/>
      <c r="C76" s="3"/>
      <c r="D76" s="14" t="s">
        <v>21</v>
      </c>
      <c r="E76" s="14"/>
      <c r="F76" s="15">
        <v>5.2590899999999996</v>
      </c>
      <c r="G76" s="8"/>
    </row>
    <row r="77" ht="13.699999999999999" customHeight="1">
      <c r="A77" s="3"/>
      <c r="B77" s="13"/>
      <c r="C77" s="3"/>
      <c r="D77" s="14" t="s">
        <v>22</v>
      </c>
      <c r="E77" s="14"/>
      <c r="F77" s="15">
        <v>5.2590899999999996</v>
      </c>
      <c r="G77" s="8"/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2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15">
        <v>5.2590899999999996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15">
        <v>5.2590899999999996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2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15">
        <v>5.2590899999999996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15">
        <v>5.2590899999999996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3.9100000000000001</v>
      </c>
      <c r="G84" s="8"/>
    </row>
    <row r="85" ht="96" customHeight="1">
      <c r="A85" s="3"/>
      <c r="B85" s="13"/>
      <c r="C85" s="3"/>
      <c r="D85" s="17" t="s">
        <v>21</v>
      </c>
      <c r="E85" s="17"/>
      <c r="F85" s="15">
        <v>5.2590899999999996</v>
      </c>
      <c r="G85" s="8"/>
    </row>
    <row r="86" ht="96" customHeight="1">
      <c r="A86" s="3"/>
      <c r="B86" s="13"/>
      <c r="C86" s="3"/>
      <c r="D86" s="17" t="s">
        <v>22</v>
      </c>
      <c r="E86" s="17"/>
      <c r="F86" s="15">
        <v>5.2590899999999996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2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15">
        <v>5.2590899999999996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15">
        <v>5.2590899999999996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3.9100000000000001</v>
      </c>
      <c r="G90" s="8"/>
    </row>
    <row r="91" ht="24.75" customHeight="1">
      <c r="A91" s="3"/>
      <c r="B91" s="13"/>
      <c r="C91" s="3"/>
      <c r="D91" s="17" t="s">
        <v>21</v>
      </c>
      <c r="E91" s="17"/>
      <c r="F91" s="15">
        <v>5.2590899999999996</v>
      </c>
      <c r="G91" s="8"/>
    </row>
    <row r="92" ht="27" customHeight="1">
      <c r="A92" s="3"/>
      <c r="B92" s="13"/>
      <c r="C92" s="3"/>
      <c r="D92" s="17" t="s">
        <v>22</v>
      </c>
      <c r="E92" s="17"/>
      <c r="F92" s="15">
        <v>5.2590899999999996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3.9100000000000001</v>
      </c>
      <c r="G93" s="8"/>
    </row>
    <row r="94" ht="29.25" customHeight="1">
      <c r="A94" s="3"/>
      <c r="B94" s="13"/>
      <c r="C94" s="3"/>
      <c r="D94" s="17" t="s">
        <v>21</v>
      </c>
      <c r="E94" s="17"/>
      <c r="F94" s="15">
        <v>5.2590899999999996</v>
      </c>
      <c r="G94" s="8"/>
    </row>
    <row r="95" ht="33" customHeight="1">
      <c r="A95" s="3"/>
      <c r="B95" s="13"/>
      <c r="C95" s="3"/>
      <c r="D95" s="17" t="s">
        <v>22</v>
      </c>
      <c r="E95" s="17"/>
      <c r="F95" s="15">
        <v>5.2590899999999996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15">
        <v>3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15">
        <v>5.2590899999999996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15">
        <v>5.2590899999999996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3.9100000000000001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15">
        <v>5.2590899999999996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15">
        <v>5.2590899999999996</v>
      </c>
      <c r="G101" s="8"/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48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1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topLeftCell="A38" zoomScale="80" workbookViewId="0">
      <selection activeCell="O94" activeCellId="0" sqref="O94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49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50</v>
      </c>
      <c r="B7" s="4" t="s">
        <v>51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52</v>
      </c>
      <c r="D8" s="7" t="s">
        <v>13</v>
      </c>
      <c r="E8" s="7"/>
      <c r="F8" s="7"/>
      <c r="G8" s="8" t="s">
        <v>14</v>
      </c>
    </row>
    <row r="9">
      <c r="A9" s="3"/>
      <c r="B9" s="9" t="s">
        <v>15</v>
      </c>
      <c r="C9" s="3"/>
      <c r="D9" s="10">
        <v>1912795.02</v>
      </c>
      <c r="E9" s="10">
        <v>52.93</v>
      </c>
      <c r="F9" s="11">
        <v>2.4966599999999999</v>
      </c>
      <c r="G9" s="8"/>
      <c r="H9" s="1">
        <v>1912795.02</v>
      </c>
      <c r="I9" s="1">
        <v>52.93</v>
      </c>
      <c r="J9" s="1">
        <v>2.4966599999999999</v>
      </c>
      <c r="K9" s="12">
        <f t="shared" ref="K9:M12" si="6">+H9-D9</f>
        <v>0</v>
      </c>
      <c r="L9" s="12">
        <f t="shared" si="6"/>
        <v>0</v>
      </c>
      <c r="M9" s="12">
        <f t="shared" si="6"/>
        <v>0</v>
      </c>
    </row>
    <row r="10">
      <c r="A10" s="3"/>
      <c r="B10" s="9" t="s">
        <v>16</v>
      </c>
      <c r="C10" s="3"/>
      <c r="D10" s="10">
        <v>2257331.4500000002</v>
      </c>
      <c r="E10" s="10">
        <v>98.909999999999997</v>
      </c>
      <c r="F10" s="11">
        <v>5.10785</v>
      </c>
      <c r="G10" s="8"/>
      <c r="H10" s="1">
        <v>2257331.4500000002</v>
      </c>
      <c r="I10" s="1">
        <v>98.909999999999997</v>
      </c>
      <c r="J10" s="1">
        <v>5.10785</v>
      </c>
      <c r="K10" s="12">
        <f t="shared" si="6"/>
        <v>0</v>
      </c>
      <c r="L10" s="12">
        <f t="shared" si="6"/>
        <v>0</v>
      </c>
      <c r="M10" s="12">
        <f t="shared" si="6"/>
        <v>0</v>
      </c>
    </row>
    <row r="11">
      <c r="A11" s="3"/>
      <c r="B11" s="9" t="s">
        <v>17</v>
      </c>
      <c r="C11" s="3"/>
      <c r="D11" s="10">
        <v>2777568.9700000002</v>
      </c>
      <c r="E11" s="10">
        <v>190.41</v>
      </c>
      <c r="F11" s="11">
        <v>6.1644600000000001</v>
      </c>
      <c r="G11" s="8"/>
      <c r="H11" s="1">
        <v>2777568.9700000002</v>
      </c>
      <c r="I11" s="1">
        <v>190.41</v>
      </c>
      <c r="J11" s="1">
        <v>6.1644600000000001</v>
      </c>
      <c r="K11" s="12">
        <f t="shared" si="6"/>
        <v>0</v>
      </c>
      <c r="L11" s="12">
        <f t="shared" si="6"/>
        <v>0</v>
      </c>
      <c r="M11" s="12">
        <f t="shared" si="6"/>
        <v>0</v>
      </c>
    </row>
    <row r="12">
      <c r="A12" s="3"/>
      <c r="B12" s="9" t="s">
        <v>18</v>
      </c>
      <c r="C12" s="3"/>
      <c r="D12" s="10">
        <v>2972319.9500000002</v>
      </c>
      <c r="E12" s="10">
        <v>672.37</v>
      </c>
      <c r="F12" s="11">
        <v>6.6084399999999999</v>
      </c>
      <c r="G12" s="8"/>
      <c r="H12" s="1">
        <v>2972319.9500000002</v>
      </c>
      <c r="I12" s="1">
        <v>672.37</v>
      </c>
      <c r="J12" s="1">
        <v>6.6084399999999999</v>
      </c>
      <c r="K12" s="12">
        <f t="shared" si="6"/>
        <v>0</v>
      </c>
      <c r="L12" s="12">
        <f t="shared" si="6"/>
        <v>0</v>
      </c>
      <c r="M12" s="12">
        <f t="shared" si="6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22">
        <v>2.79522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22">
        <v>4.2246199999999998</v>
      </c>
      <c r="G14" s="8"/>
      <c r="K14" s="1">
        <v>2.79522</v>
      </c>
      <c r="L14" s="1">
        <v>4.2246199999999998</v>
      </c>
      <c r="M14" s="1">
        <v>6.6508500000000002</v>
      </c>
    </row>
    <row r="15" ht="13.699999999999999" customHeight="1">
      <c r="A15" s="3"/>
      <c r="B15" s="13"/>
      <c r="C15" s="3"/>
      <c r="D15" s="14" t="s">
        <v>22</v>
      </c>
      <c r="E15" s="14"/>
      <c r="F15" s="22">
        <v>6.6508500000000002</v>
      </c>
      <c r="G15" s="8"/>
      <c r="K15" s="1">
        <v>1.4452199999999999</v>
      </c>
      <c r="L15" s="1">
        <v>2.4213399999999998</v>
      </c>
      <c r="M15" s="1">
        <v>6.6508500000000002</v>
      </c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22">
        <v>1.4452199999999999</v>
      </c>
      <c r="G16" s="8"/>
      <c r="K16" s="1">
        <v>1.4452199999999999</v>
      </c>
      <c r="L16" s="1">
        <v>2.4213399999999998</v>
      </c>
      <c r="M16" s="1">
        <v>6.6508500000000002</v>
      </c>
    </row>
    <row r="17" ht="13.699999999999999" customHeight="1">
      <c r="A17" s="3"/>
      <c r="B17" s="13"/>
      <c r="C17" s="3"/>
      <c r="D17" s="14" t="s">
        <v>21</v>
      </c>
      <c r="E17" s="14"/>
      <c r="F17" s="22">
        <v>2.4213399999999998</v>
      </c>
      <c r="G17" s="8"/>
      <c r="K17" s="1">
        <v>1.4452199999999999</v>
      </c>
      <c r="L17" s="1">
        <v>2.4213399999999998</v>
      </c>
      <c r="M17" s="1">
        <v>6.6508500000000002</v>
      </c>
    </row>
    <row r="18" ht="13.699999999999999" customHeight="1">
      <c r="A18" s="3"/>
      <c r="B18" s="13"/>
      <c r="C18" s="3"/>
      <c r="D18" s="14" t="s">
        <v>22</v>
      </c>
      <c r="E18" s="14"/>
      <c r="F18" s="22">
        <v>6.6508500000000002</v>
      </c>
      <c r="G18" s="8"/>
      <c r="K18" s="1">
        <v>1.4452199999999999</v>
      </c>
      <c r="L18" s="1">
        <v>2.4213399999999998</v>
      </c>
      <c r="M18" s="1">
        <v>6.6508500000000002</v>
      </c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22">
        <v>1.4452199999999999</v>
      </c>
      <c r="G19" s="8"/>
      <c r="K19" s="1">
        <v>1.4452199999999999</v>
      </c>
      <c r="L19" s="1">
        <v>2.4213399999999998</v>
      </c>
      <c r="M19" s="1">
        <v>6.6508500000000002</v>
      </c>
    </row>
    <row r="20" ht="13.699999999999999" customHeight="1">
      <c r="A20" s="3"/>
      <c r="B20" s="13"/>
      <c r="C20" s="3"/>
      <c r="D20" s="14" t="s">
        <v>21</v>
      </c>
      <c r="E20" s="14"/>
      <c r="F20" s="22">
        <v>2.4213399999999998</v>
      </c>
      <c r="G20" s="8"/>
      <c r="K20" s="1">
        <v>1.4452199999999999</v>
      </c>
      <c r="L20" s="1">
        <v>2.4213399999999998</v>
      </c>
      <c r="M20" s="1">
        <v>6.6508500000000002</v>
      </c>
    </row>
    <row r="21" ht="13.699999999999999" customHeight="1">
      <c r="A21" s="3"/>
      <c r="B21" s="13"/>
      <c r="C21" s="3"/>
      <c r="D21" s="14" t="s">
        <v>22</v>
      </c>
      <c r="E21" s="14"/>
      <c r="F21" s="22">
        <v>6.6508500000000002</v>
      </c>
      <c r="G21" s="8"/>
      <c r="K21" s="1">
        <v>1.4452199999999999</v>
      </c>
      <c r="L21" s="1">
        <v>2.4213399999999998</v>
      </c>
      <c r="M21" s="1">
        <v>6.6508500000000002</v>
      </c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22">
        <v>1.4452199999999999</v>
      </c>
      <c r="G22" s="8"/>
      <c r="K22" s="1">
        <v>2.79522</v>
      </c>
      <c r="L22" s="1">
        <v>4.2246199999999998</v>
      </c>
      <c r="M22" s="1">
        <v>6.6508500000000002</v>
      </c>
    </row>
    <row r="23" ht="13.699999999999999" customHeight="1">
      <c r="A23" s="3"/>
      <c r="B23" s="13"/>
      <c r="C23" s="3"/>
      <c r="D23" s="14" t="s">
        <v>21</v>
      </c>
      <c r="E23" s="14"/>
      <c r="F23" s="22">
        <v>2.4213399999999998</v>
      </c>
      <c r="G23" s="8"/>
      <c r="K23" s="1">
        <v>1.4452199999999999</v>
      </c>
      <c r="L23" s="1">
        <v>2.4213399999999998</v>
      </c>
      <c r="M23" s="1">
        <v>6.6508500000000002</v>
      </c>
    </row>
    <row r="24" ht="13.699999999999999" customHeight="1">
      <c r="A24" s="3"/>
      <c r="B24" s="13"/>
      <c r="C24" s="3"/>
      <c r="D24" s="14" t="s">
        <v>22</v>
      </c>
      <c r="E24" s="14"/>
      <c r="F24" s="22">
        <v>6.6508500000000002</v>
      </c>
      <c r="G24" s="8"/>
      <c r="K24" s="1">
        <v>2.79522</v>
      </c>
      <c r="L24" s="1">
        <v>4.2246199999999998</v>
      </c>
      <c r="M24" s="1">
        <v>6.6508500000000002</v>
      </c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22">
        <v>1.4452199999999999</v>
      </c>
      <c r="G25" s="8"/>
      <c r="K25" s="1">
        <v>2.79522</v>
      </c>
      <c r="L25" s="1">
        <v>4.2246199999999998</v>
      </c>
      <c r="M25" s="1">
        <v>6.6508500000000002</v>
      </c>
    </row>
    <row r="26" ht="13.699999999999999" customHeight="1">
      <c r="A26" s="3"/>
      <c r="B26" s="13"/>
      <c r="C26" s="3"/>
      <c r="D26" s="14" t="s">
        <v>21</v>
      </c>
      <c r="E26" s="14"/>
      <c r="F26" s="22">
        <v>2.4213399999999998</v>
      </c>
      <c r="G26" s="8"/>
      <c r="K26" s="1">
        <v>2.79522</v>
      </c>
      <c r="L26" s="1">
        <v>4.2246199999999998</v>
      </c>
      <c r="M26" s="1">
        <v>6.6508500000000002</v>
      </c>
    </row>
    <row r="27" ht="13.699999999999999" customHeight="1">
      <c r="A27" s="3"/>
      <c r="B27" s="13"/>
      <c r="C27" s="3"/>
      <c r="D27" s="14" t="s">
        <v>22</v>
      </c>
      <c r="E27" s="14"/>
      <c r="F27" s="22">
        <v>6.6508500000000002</v>
      </c>
      <c r="G27" s="8"/>
      <c r="K27" s="1">
        <v>2.79522</v>
      </c>
      <c r="L27" s="1">
        <v>4.2246199999999998</v>
      </c>
      <c r="M27" s="1">
        <v>6.6508500000000002</v>
      </c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22">
        <v>1.4452199999999999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22">
        <v>2.4213399999999998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22">
        <v>6.6508500000000002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22">
        <v>1.4452199999999999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22">
        <v>2.4213399999999998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22">
        <v>6.6508500000000002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22">
        <v>1.4452199999999999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22">
        <v>2.4213399999999998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22">
        <v>6.6508500000000002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22">
        <v>2.79522</v>
      </c>
      <c r="G37" s="8"/>
    </row>
    <row r="38" ht="96" customHeight="1">
      <c r="A38" s="3"/>
      <c r="B38" s="13"/>
      <c r="C38" s="3"/>
      <c r="D38" s="17" t="s">
        <v>21</v>
      </c>
      <c r="E38" s="17"/>
      <c r="F38" s="22">
        <v>4.2246199999999998</v>
      </c>
      <c r="G38" s="8"/>
    </row>
    <row r="39" ht="96" customHeight="1">
      <c r="A39" s="3"/>
      <c r="B39" s="13"/>
      <c r="C39" s="3"/>
      <c r="D39" s="17" t="s">
        <v>22</v>
      </c>
      <c r="E39" s="17"/>
      <c r="F39" s="22">
        <v>6.6508500000000002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22">
        <v>1.4452199999999999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22">
        <v>2.4213399999999998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22">
        <v>6.6508500000000002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22">
        <v>2.79522</v>
      </c>
      <c r="G43" s="8"/>
    </row>
    <row r="44" ht="24.75" customHeight="1">
      <c r="A44" s="3"/>
      <c r="B44" s="13"/>
      <c r="C44" s="3"/>
      <c r="D44" s="17" t="s">
        <v>21</v>
      </c>
      <c r="E44" s="17"/>
      <c r="F44" s="22">
        <v>4.2246199999999998</v>
      </c>
      <c r="G44" s="8"/>
    </row>
    <row r="45" ht="27" customHeight="1">
      <c r="A45" s="3"/>
      <c r="B45" s="13"/>
      <c r="C45" s="3"/>
      <c r="D45" s="17" t="s">
        <v>22</v>
      </c>
      <c r="E45" s="17"/>
      <c r="F45" s="22">
        <v>6.6508500000000002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22">
        <v>2.79522</v>
      </c>
      <c r="G46" s="8"/>
    </row>
    <row r="47" ht="29.25" customHeight="1">
      <c r="A47" s="3"/>
      <c r="B47" s="13"/>
      <c r="C47" s="3"/>
      <c r="D47" s="17" t="s">
        <v>21</v>
      </c>
      <c r="E47" s="17"/>
      <c r="F47" s="22">
        <v>4.2246199999999998</v>
      </c>
      <c r="G47" s="8"/>
    </row>
    <row r="48" ht="33" customHeight="1">
      <c r="A48" s="3"/>
      <c r="B48" s="13"/>
      <c r="C48" s="3"/>
      <c r="D48" s="17" t="s">
        <v>22</v>
      </c>
      <c r="E48" s="17"/>
      <c r="F48" s="22">
        <v>6.6508500000000002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22">
        <v>2.79522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22">
        <v>4.2246199999999998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22">
        <v>6.6508500000000002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22">
        <v>2.79522</v>
      </c>
      <c r="G52" s="8"/>
    </row>
    <row r="53" ht="54.75" customHeight="1">
      <c r="A53" s="3"/>
      <c r="B53" s="13"/>
      <c r="C53" s="3"/>
      <c r="D53" s="17" t="s">
        <v>21</v>
      </c>
      <c r="E53" s="17"/>
      <c r="F53" s="22">
        <v>4.2246199999999998</v>
      </c>
      <c r="G53" s="8"/>
    </row>
    <row r="54" ht="54.75" customHeight="1">
      <c r="A54" s="3"/>
      <c r="B54" s="13"/>
      <c r="C54" s="3"/>
      <c r="D54" s="17" t="s">
        <v>22</v>
      </c>
      <c r="E54" s="17"/>
      <c r="F54" s="22">
        <v>6.6508500000000002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2366127.4399999999</v>
      </c>
      <c r="E56" s="10">
        <v>68.599999999999994</v>
      </c>
      <c r="F56" s="11">
        <v>3.0933600000000001</v>
      </c>
      <c r="G56" s="8"/>
      <c r="K56" s="12">
        <f t="shared" ref="K56:M62" si="7">+H56-D56</f>
        <v>-2366127.4399999999</v>
      </c>
      <c r="L56" s="12">
        <f t="shared" si="7"/>
        <v>-68.599999999999994</v>
      </c>
      <c r="M56" s="12">
        <f t="shared" si="7"/>
        <v>-3.0933600000000001</v>
      </c>
    </row>
    <row r="57">
      <c r="A57" s="3"/>
      <c r="B57" s="9" t="s">
        <v>16</v>
      </c>
      <c r="C57" s="3"/>
      <c r="D57" s="10">
        <v>2783289.6800000002</v>
      </c>
      <c r="E57" s="10">
        <v>128.19</v>
      </c>
      <c r="F57" s="11">
        <v>6.3081899999999997</v>
      </c>
      <c r="G57" s="8"/>
      <c r="K57" s="12">
        <f t="shared" si="7"/>
        <v>-2783289.6800000002</v>
      </c>
      <c r="L57" s="12">
        <f t="shared" si="7"/>
        <v>-128.19</v>
      </c>
      <c r="M57" s="12">
        <f t="shared" si="7"/>
        <v>-6.3081899999999997</v>
      </c>
    </row>
    <row r="58">
      <c r="A58" s="3"/>
      <c r="B58" s="9" t="s">
        <v>17</v>
      </c>
      <c r="C58" s="3"/>
      <c r="D58" s="10">
        <v>3413632.2599999998</v>
      </c>
      <c r="E58" s="10">
        <v>246.77000000000001</v>
      </c>
      <c r="F58" s="11">
        <v>7.5884499999999999</v>
      </c>
      <c r="G58" s="8"/>
      <c r="K58" s="12">
        <f t="shared" si="7"/>
        <v>-3413632.2599999998</v>
      </c>
      <c r="L58" s="12">
        <f t="shared" si="7"/>
        <v>-246.77000000000001</v>
      </c>
      <c r="M58" s="12">
        <f t="shared" si="7"/>
        <v>-7.5884499999999999</v>
      </c>
    </row>
    <row r="59">
      <c r="A59" s="3"/>
      <c r="B59" s="9" t="s">
        <v>18</v>
      </c>
      <c r="C59" s="3"/>
      <c r="D59" s="10">
        <v>3650008.8999999999</v>
      </c>
      <c r="E59" s="10">
        <v>871.38999999999999</v>
      </c>
      <c r="F59" s="11">
        <v>8.1614199999999997</v>
      </c>
      <c r="G59" s="8"/>
      <c r="K59" s="12">
        <f t="shared" si="7"/>
        <v>-3650008.8999999999</v>
      </c>
      <c r="L59" s="12">
        <f t="shared" si="7"/>
        <v>-871.38999999999999</v>
      </c>
      <c r="M59" s="12">
        <f t="shared" si="7"/>
        <v>-8.1614199999999997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3.1162299999999998</v>
      </c>
      <c r="G60" s="8"/>
      <c r="M60" s="1">
        <f t="shared" si="7"/>
        <v>-3.1162299999999998</v>
      </c>
    </row>
    <row r="61" ht="13.699999999999999" customHeight="1">
      <c r="A61" s="3"/>
      <c r="B61" s="13"/>
      <c r="C61" s="3"/>
      <c r="D61" s="14" t="s">
        <v>21</v>
      </c>
      <c r="E61" s="14"/>
      <c r="F61" s="15">
        <v>4.8539399999999997</v>
      </c>
      <c r="G61" s="8"/>
      <c r="M61" s="1">
        <f t="shared" si="7"/>
        <v>-4.8539399999999997</v>
      </c>
    </row>
    <row r="62" ht="13.699999999999999" customHeight="1">
      <c r="A62" s="3"/>
      <c r="B62" s="13"/>
      <c r="C62" s="3"/>
      <c r="D62" s="14" t="s">
        <v>22</v>
      </c>
      <c r="E62" s="14"/>
      <c r="F62" s="15">
        <v>8.0752500000000005</v>
      </c>
      <c r="G62" s="8"/>
      <c r="M62" s="1">
        <f t="shared" si="7"/>
        <v>-8.0752500000000005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1.6080399999999999</v>
      </c>
      <c r="G63" s="8"/>
    </row>
    <row r="64" ht="13.699999999999999" customHeight="1">
      <c r="A64" s="3"/>
      <c r="B64" s="13"/>
      <c r="C64" s="3"/>
      <c r="D64" s="14" t="s">
        <v>21</v>
      </c>
      <c r="E64" s="14"/>
      <c r="F64" s="15">
        <v>2.8293499999999998</v>
      </c>
      <c r="G64" s="8"/>
      <c r="K64" s="1">
        <v>3.1162299999999998</v>
      </c>
      <c r="L64" s="1">
        <v>4.8539399999999997</v>
      </c>
      <c r="M64" s="1">
        <v>8.0752500000000005</v>
      </c>
    </row>
    <row r="65" ht="13.699999999999999" customHeight="1">
      <c r="A65" s="3"/>
      <c r="B65" s="13"/>
      <c r="C65" s="3"/>
      <c r="D65" s="14" t="s">
        <v>22</v>
      </c>
      <c r="E65" s="14"/>
      <c r="F65" s="15">
        <v>8.0752500000000005</v>
      </c>
      <c r="G65" s="8"/>
      <c r="K65" s="1">
        <v>1.6080399999999999</v>
      </c>
      <c r="L65" s="1">
        <v>2.8293499999999998</v>
      </c>
      <c r="M65" s="1">
        <v>8.0752500000000005</v>
      </c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1.6080399999999999</v>
      </c>
      <c r="G66" s="8"/>
      <c r="K66" s="1">
        <v>1.6080399999999999</v>
      </c>
      <c r="L66" s="1">
        <v>2.8293499999999998</v>
      </c>
      <c r="M66" s="1">
        <v>8.0752500000000005</v>
      </c>
    </row>
    <row r="67" ht="13.699999999999999" customHeight="1">
      <c r="A67" s="3"/>
      <c r="B67" s="13"/>
      <c r="C67" s="3"/>
      <c r="D67" s="14" t="s">
        <v>21</v>
      </c>
      <c r="E67" s="14"/>
      <c r="F67" s="15">
        <v>2.8293499999999998</v>
      </c>
      <c r="G67" s="8"/>
      <c r="K67" s="1">
        <v>1.6080399999999999</v>
      </c>
      <c r="L67" s="1">
        <v>2.8293499999999998</v>
      </c>
      <c r="M67" s="1">
        <v>8.0752500000000005</v>
      </c>
    </row>
    <row r="68" ht="13.699999999999999" customHeight="1">
      <c r="A68" s="3"/>
      <c r="B68" s="13"/>
      <c r="C68" s="3"/>
      <c r="D68" s="14" t="s">
        <v>22</v>
      </c>
      <c r="E68" s="14"/>
      <c r="F68" s="15">
        <v>8.0752500000000005</v>
      </c>
      <c r="G68" s="8"/>
      <c r="K68" s="1">
        <v>1.6080399999999999</v>
      </c>
      <c r="L68" s="1">
        <v>2.8293499999999998</v>
      </c>
      <c r="M68" s="1">
        <v>8.0752500000000005</v>
      </c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1.6080399999999999</v>
      </c>
      <c r="G69" s="8"/>
      <c r="K69" s="1">
        <v>1.6080399999999999</v>
      </c>
      <c r="L69" s="1">
        <v>2.8293499999999998</v>
      </c>
      <c r="M69" s="1">
        <v>8.0752500000000005</v>
      </c>
    </row>
    <row r="70" ht="13.699999999999999" customHeight="1">
      <c r="A70" s="3"/>
      <c r="B70" s="13"/>
      <c r="C70" s="3"/>
      <c r="D70" s="14" t="s">
        <v>21</v>
      </c>
      <c r="E70" s="14"/>
      <c r="F70" s="15">
        <v>2.8293499999999998</v>
      </c>
      <c r="G70" s="8"/>
      <c r="K70" s="1">
        <v>1.6080399999999999</v>
      </c>
      <c r="L70" s="1">
        <v>2.8293499999999998</v>
      </c>
      <c r="M70" s="1">
        <v>8.0752500000000005</v>
      </c>
    </row>
    <row r="71" ht="13.699999999999999" customHeight="1">
      <c r="A71" s="3"/>
      <c r="B71" s="13"/>
      <c r="C71" s="3"/>
      <c r="D71" s="14" t="s">
        <v>22</v>
      </c>
      <c r="E71" s="14"/>
      <c r="F71" s="15">
        <v>8.0752500000000005</v>
      </c>
      <c r="G71" s="8"/>
      <c r="K71" s="1">
        <v>1.6080399999999999</v>
      </c>
      <c r="L71" s="1">
        <v>2.8293499999999998</v>
      </c>
      <c r="M71" s="1">
        <v>8.0752500000000005</v>
      </c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1.6080399999999999</v>
      </c>
      <c r="G72" s="8"/>
      <c r="K72" s="1">
        <v>3.1162299999999998</v>
      </c>
      <c r="L72" s="1">
        <v>4.8539399999999997</v>
      </c>
      <c r="M72" s="1">
        <v>8.0752500000000005</v>
      </c>
    </row>
    <row r="73" ht="13.699999999999999" customHeight="1">
      <c r="A73" s="3"/>
      <c r="B73" s="13"/>
      <c r="C73" s="3"/>
      <c r="D73" s="14" t="s">
        <v>21</v>
      </c>
      <c r="E73" s="14"/>
      <c r="F73" s="15">
        <v>2.8293499999999998</v>
      </c>
      <c r="G73" s="8"/>
      <c r="K73" s="1">
        <v>1.6080399999999999</v>
      </c>
      <c r="L73" s="1">
        <v>2.8293499999999998</v>
      </c>
      <c r="M73" s="1">
        <v>8.0752500000000005</v>
      </c>
    </row>
    <row r="74" ht="13.699999999999999" customHeight="1">
      <c r="A74" s="3"/>
      <c r="B74" s="13"/>
      <c r="C74" s="3"/>
      <c r="D74" s="14" t="s">
        <v>22</v>
      </c>
      <c r="E74" s="14"/>
      <c r="F74" s="15">
        <v>8.0752500000000005</v>
      </c>
      <c r="G74" s="8"/>
      <c r="K74" s="1">
        <v>3.1162299999999998</v>
      </c>
      <c r="L74" s="1">
        <v>4.8539399999999997</v>
      </c>
      <c r="M74" s="1">
        <v>8.0752500000000005</v>
      </c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1.6080399999999999</v>
      </c>
      <c r="G75" s="8"/>
      <c r="K75" s="1">
        <v>3.1162299999999998</v>
      </c>
      <c r="L75" s="1">
        <v>4.8539399999999997</v>
      </c>
      <c r="M75" s="1">
        <v>8.0752500000000005</v>
      </c>
    </row>
    <row r="76" ht="13.699999999999999" customHeight="1">
      <c r="A76" s="3"/>
      <c r="B76" s="13"/>
      <c r="C76" s="3"/>
      <c r="D76" s="14" t="s">
        <v>21</v>
      </c>
      <c r="E76" s="14"/>
      <c r="F76" s="15">
        <v>2.8293499999999998</v>
      </c>
      <c r="G76" s="8"/>
      <c r="K76" s="1">
        <v>3.1162299999999998</v>
      </c>
      <c r="L76" s="1">
        <v>4.8539399999999997</v>
      </c>
      <c r="M76" s="1">
        <v>8.0752500000000005</v>
      </c>
    </row>
    <row r="77" ht="13.699999999999999" customHeight="1">
      <c r="A77" s="3"/>
      <c r="B77" s="13"/>
      <c r="C77" s="3"/>
      <c r="D77" s="14" t="s">
        <v>22</v>
      </c>
      <c r="E77" s="14"/>
      <c r="F77" s="15">
        <v>8.0752500000000005</v>
      </c>
      <c r="G77" s="8"/>
      <c r="K77" s="1">
        <v>3.1162299999999998</v>
      </c>
      <c r="L77" s="1">
        <v>4.8539399999999997</v>
      </c>
      <c r="M77" s="1">
        <v>8.0752500000000005</v>
      </c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1.6080399999999999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15">
        <v>2.8293499999999998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15">
        <v>8.0752500000000005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1.6080399999999999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15">
        <v>2.8293499999999998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15">
        <v>8.0752500000000005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3.1162299999999998</v>
      </c>
      <c r="G84" s="8"/>
    </row>
    <row r="85" ht="96" customHeight="1">
      <c r="A85" s="3"/>
      <c r="B85" s="13"/>
      <c r="C85" s="3"/>
      <c r="D85" s="17" t="s">
        <v>21</v>
      </c>
      <c r="E85" s="17"/>
      <c r="F85" s="15">
        <v>4.8539399999999997</v>
      </c>
      <c r="G85" s="8"/>
    </row>
    <row r="86" ht="96" customHeight="1">
      <c r="A86" s="3"/>
      <c r="B86" s="13"/>
      <c r="C86" s="3"/>
      <c r="D86" s="17" t="s">
        <v>22</v>
      </c>
      <c r="E86" s="17"/>
      <c r="F86" s="15">
        <v>8.0752500000000005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1.6080399999999999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15">
        <v>2.8293499999999998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15">
        <v>8.0752500000000005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3.1162299999999998</v>
      </c>
      <c r="G90" s="8"/>
    </row>
    <row r="91" ht="24.75" customHeight="1">
      <c r="A91" s="3"/>
      <c r="B91" s="13"/>
      <c r="C91" s="3"/>
      <c r="D91" s="17" t="s">
        <v>21</v>
      </c>
      <c r="E91" s="17"/>
      <c r="F91" s="15">
        <v>4.8539399999999997</v>
      </c>
      <c r="G91" s="8"/>
    </row>
    <row r="92" ht="27" customHeight="1">
      <c r="A92" s="3"/>
      <c r="B92" s="13"/>
      <c r="C92" s="3"/>
      <c r="D92" s="17" t="s">
        <v>22</v>
      </c>
      <c r="E92" s="17"/>
      <c r="F92" s="15">
        <v>8.0752500000000005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3.1162299999999998</v>
      </c>
      <c r="G93" s="8"/>
    </row>
    <row r="94" ht="29.25" customHeight="1">
      <c r="A94" s="3"/>
      <c r="B94" s="13"/>
      <c r="C94" s="3"/>
      <c r="D94" s="17" t="s">
        <v>21</v>
      </c>
      <c r="E94" s="17"/>
      <c r="F94" s="15">
        <v>4.8539399999999997</v>
      </c>
      <c r="G94" s="8"/>
    </row>
    <row r="95" ht="33" customHeight="1">
      <c r="A95" s="3"/>
      <c r="B95" s="13"/>
      <c r="C95" s="3"/>
      <c r="D95" s="17" t="s">
        <v>22</v>
      </c>
      <c r="E95" s="17"/>
      <c r="F95" s="15">
        <v>8.0752500000000005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15">
        <v>3.1162299999999998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15">
        <v>4.8539399999999997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15">
        <v>8.0752500000000005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3.1162299999999998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15">
        <v>4.8539399999999997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15">
        <v>8.0752500000000005</v>
      </c>
      <c r="G101" s="8"/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53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1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topLeftCell="A49" zoomScale="70" workbookViewId="0">
      <selection activeCell="S38" activeCellId="0" sqref="S38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9" width="16"/>
    <col customWidth="1" min="7" max="7" style="1" width="16.85546875"/>
    <col min="8" max="16384" style="1" width="9.140625"/>
  </cols>
  <sheetData>
    <row r="2">
      <c r="A2" s="2" t="s">
        <v>54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55</v>
      </c>
      <c r="B7" s="4" t="s">
        <v>56</v>
      </c>
      <c r="C7" s="4"/>
      <c r="D7" s="4"/>
      <c r="E7" s="4"/>
      <c r="F7" s="4"/>
      <c r="G7" s="4"/>
    </row>
    <row r="8" s="5" customFormat="1" ht="27" customHeight="1">
      <c r="A8" s="3"/>
      <c r="B8" s="6" t="s">
        <v>11</v>
      </c>
      <c r="C8" s="3" t="s">
        <v>57</v>
      </c>
      <c r="D8" s="7" t="s">
        <v>58</v>
      </c>
      <c r="E8" s="7"/>
      <c r="F8" s="7"/>
      <c r="G8" s="8" t="s">
        <v>47</v>
      </c>
    </row>
    <row r="9">
      <c r="A9" s="3"/>
      <c r="B9" s="9" t="s">
        <v>15</v>
      </c>
      <c r="C9" s="3"/>
      <c r="D9" s="10">
        <v>498841.96999999997</v>
      </c>
      <c r="E9" s="10">
        <v>105.88</v>
      </c>
      <c r="F9" s="11">
        <v>0.76987000000000005</v>
      </c>
      <c r="G9" s="8"/>
      <c r="H9" s="1">
        <v>393304.5</v>
      </c>
      <c r="I9" s="1">
        <v>92.069999999999993</v>
      </c>
      <c r="J9" s="1">
        <v>0.64544999999999997</v>
      </c>
      <c r="K9" s="12">
        <f t="shared" ref="K9:K12" si="8">+H9-D9</f>
        <v>-105537.46999999997</v>
      </c>
      <c r="L9" s="12">
        <f t="shared" ref="L9:L12" si="9">+I9-E9</f>
        <v>-13.810000000000002</v>
      </c>
      <c r="M9" s="12">
        <f t="shared" ref="M9:M12" si="10">+J9-F9</f>
        <v>-0.12442000000000009</v>
      </c>
    </row>
    <row r="10">
      <c r="A10" s="3"/>
      <c r="B10" s="9" t="s">
        <v>16</v>
      </c>
      <c r="C10" s="3"/>
      <c r="D10" s="10">
        <v>1105662.55</v>
      </c>
      <c r="E10" s="10">
        <v>195.41</v>
      </c>
      <c r="F10" s="11">
        <v>2.43919</v>
      </c>
      <c r="G10" s="8"/>
      <c r="H10" s="1">
        <v>990467.34999999998</v>
      </c>
      <c r="I10" s="1">
        <v>169.91999999999999</v>
      </c>
      <c r="J10" s="1">
        <v>2.23813</v>
      </c>
      <c r="K10" s="12">
        <f t="shared" si="8"/>
        <v>-115195.20000000007</v>
      </c>
      <c r="L10" s="12">
        <f t="shared" si="9"/>
        <v>-25.490000000000009</v>
      </c>
      <c r="M10" s="12">
        <f t="shared" si="10"/>
        <v>-0.20106000000000002</v>
      </c>
    </row>
    <row r="11">
      <c r="A11" s="3"/>
      <c r="B11" s="9" t="s">
        <v>17</v>
      </c>
      <c r="C11" s="3"/>
      <c r="D11" s="10">
        <v>1317372.9299999999</v>
      </c>
      <c r="E11" s="10">
        <v>282.02999999999997</v>
      </c>
      <c r="F11" s="11">
        <v>3.6924899999999998</v>
      </c>
      <c r="G11" s="8"/>
      <c r="H11" s="1">
        <v>1067148.3100000001</v>
      </c>
      <c r="I11" s="1">
        <v>245.24000000000001</v>
      </c>
      <c r="J11" s="1">
        <v>3.0879099999999999</v>
      </c>
      <c r="K11" s="12">
        <f t="shared" si="8"/>
        <v>-250224.61999999988</v>
      </c>
      <c r="L11" s="12">
        <f t="shared" si="9"/>
        <v>-36.789999999999964</v>
      </c>
      <c r="M11" s="12">
        <f t="shared" si="10"/>
        <v>-0.6045799999999999</v>
      </c>
    </row>
    <row r="12">
      <c r="A12" s="3"/>
      <c r="B12" s="9" t="s">
        <v>18</v>
      </c>
      <c r="C12" s="3"/>
      <c r="D12" s="10">
        <v>1251918</v>
      </c>
      <c r="E12" s="10">
        <v>569.25</v>
      </c>
      <c r="F12" s="11">
        <v>4.3186800000000005</v>
      </c>
      <c r="G12" s="8"/>
      <c r="H12" s="1">
        <v>944813.77000000002</v>
      </c>
      <c r="I12" s="1">
        <v>495</v>
      </c>
      <c r="J12" s="1">
        <v>3.46048</v>
      </c>
      <c r="K12" s="12">
        <f t="shared" si="8"/>
        <v>-307104.22999999998</v>
      </c>
      <c r="L12" s="12">
        <f t="shared" si="9"/>
        <v>-74.25</v>
      </c>
      <c r="M12" s="12">
        <f t="shared" si="10"/>
        <v>-0.85820000000000052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23">
        <v>1.7310300000000001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24">
        <v>3.5144500000000001</v>
      </c>
      <c r="G14" s="8"/>
      <c r="K14" s="1">
        <v>1.7310300000000001</v>
      </c>
      <c r="L14" s="1">
        <v>3.5144500000000001</v>
      </c>
      <c r="M14" s="1">
        <v>4.9309599999999998</v>
      </c>
    </row>
    <row r="15" ht="13.699999999999999" customHeight="1">
      <c r="A15" s="3"/>
      <c r="B15" s="13"/>
      <c r="C15" s="3"/>
      <c r="D15" s="14" t="s">
        <v>22</v>
      </c>
      <c r="E15" s="14"/>
      <c r="F15" s="24">
        <v>4.9309599999999998</v>
      </c>
      <c r="G15" s="8"/>
      <c r="K15" s="1">
        <v>0.82635999999999998</v>
      </c>
      <c r="L15" s="1">
        <v>2.1913399999999998</v>
      </c>
      <c r="M15" s="1">
        <v>3.54284</v>
      </c>
    </row>
    <row r="16">
      <c r="A16" s="3"/>
      <c r="B16" s="13" t="s">
        <v>23</v>
      </c>
      <c r="C16" s="3"/>
      <c r="D16" s="17" t="s">
        <v>20</v>
      </c>
      <c r="E16" s="17"/>
      <c r="F16" s="24">
        <v>0.82635999999999998</v>
      </c>
      <c r="G16" s="8"/>
      <c r="K16" s="1">
        <v>0.82569999999999999</v>
      </c>
      <c r="L16" s="1">
        <v>1.93648</v>
      </c>
      <c r="M16" s="1">
        <v>3.20038</v>
      </c>
    </row>
    <row r="17">
      <c r="A17" s="3"/>
      <c r="B17" s="13"/>
      <c r="C17" s="3"/>
      <c r="D17" s="17" t="s">
        <v>21</v>
      </c>
      <c r="E17" s="17"/>
      <c r="F17" s="24">
        <v>2.1913399999999998</v>
      </c>
      <c r="G17" s="8"/>
      <c r="K17" s="1">
        <v>0.82635999999999998</v>
      </c>
      <c r="L17" s="1">
        <v>2.1913399999999998</v>
      </c>
      <c r="M17" s="1">
        <v>3.54284</v>
      </c>
    </row>
    <row r="18">
      <c r="A18" s="3"/>
      <c r="B18" s="13"/>
      <c r="C18" s="3"/>
      <c r="D18" s="17" t="s">
        <v>22</v>
      </c>
      <c r="E18" s="17"/>
      <c r="F18" s="24">
        <v>3.54284</v>
      </c>
      <c r="G18" s="8"/>
      <c r="K18" s="1">
        <v>0.86036999999999997</v>
      </c>
      <c r="L18" s="1">
        <v>2.2113700000000001</v>
      </c>
      <c r="M18" s="1">
        <v>3.54284</v>
      </c>
    </row>
    <row r="19">
      <c r="A19" s="3"/>
      <c r="B19" s="13" t="s">
        <v>24</v>
      </c>
      <c r="C19" s="3"/>
      <c r="D19" s="17" t="s">
        <v>20</v>
      </c>
      <c r="E19" s="17"/>
      <c r="F19" s="24">
        <v>0.82569999999999999</v>
      </c>
      <c r="G19" s="8"/>
      <c r="K19" s="1">
        <v>0.82099</v>
      </c>
      <c r="L19" s="1">
        <v>1.9372</v>
      </c>
      <c r="M19" s="1">
        <v>3.2006800000000002</v>
      </c>
    </row>
    <row r="20">
      <c r="A20" s="3"/>
      <c r="B20" s="13"/>
      <c r="C20" s="3"/>
      <c r="D20" s="17" t="s">
        <v>21</v>
      </c>
      <c r="E20" s="17"/>
      <c r="F20" s="24">
        <v>1.93648</v>
      </c>
      <c r="G20" s="8"/>
      <c r="K20" s="1">
        <v>0.82635999999999998</v>
      </c>
      <c r="L20" s="1">
        <v>2.1913399999999998</v>
      </c>
      <c r="M20" s="1">
        <v>3.54284</v>
      </c>
    </row>
    <row r="21">
      <c r="A21" s="3"/>
      <c r="B21" s="13"/>
      <c r="C21" s="3"/>
      <c r="D21" s="17" t="s">
        <v>22</v>
      </c>
      <c r="E21" s="17"/>
      <c r="F21" s="24">
        <v>3.20038</v>
      </c>
      <c r="G21" s="8"/>
      <c r="K21" s="1">
        <v>0.82218000000000002</v>
      </c>
      <c r="L21" s="1">
        <v>1.93923</v>
      </c>
      <c r="M21" s="1">
        <v>3.2002100000000002</v>
      </c>
    </row>
    <row r="22">
      <c r="A22" s="3"/>
      <c r="B22" s="13" t="s">
        <v>25</v>
      </c>
      <c r="C22" s="3"/>
      <c r="D22" s="17" t="s">
        <v>20</v>
      </c>
      <c r="E22" s="17"/>
      <c r="F22" s="24">
        <v>0.82635999999999998</v>
      </c>
      <c r="G22" s="8"/>
      <c r="K22" s="1">
        <v>1.7310399999999999</v>
      </c>
      <c r="L22" s="1">
        <v>3.2313499999999999</v>
      </c>
      <c r="M22" s="1">
        <v>4.5716999999999999</v>
      </c>
    </row>
    <row r="23">
      <c r="A23" s="3"/>
      <c r="B23" s="13"/>
      <c r="C23" s="3"/>
      <c r="D23" s="17" t="s">
        <v>21</v>
      </c>
      <c r="E23" s="17"/>
      <c r="F23" s="24">
        <v>2.1913399999999998</v>
      </c>
      <c r="G23" s="8"/>
      <c r="K23" s="1">
        <v>1.7307300000000001</v>
      </c>
      <c r="L23" s="1">
        <v>3.5131000000000001</v>
      </c>
      <c r="M23" s="1">
        <v>4.9291799999999997</v>
      </c>
    </row>
    <row r="24">
      <c r="A24" s="3"/>
      <c r="B24" s="13"/>
      <c r="C24" s="3"/>
      <c r="D24" s="17" t="s">
        <v>22</v>
      </c>
      <c r="E24" s="17"/>
      <c r="F24" s="24">
        <v>3.54284</v>
      </c>
      <c r="G24" s="8"/>
      <c r="K24" s="1">
        <v>1.7310399999999999</v>
      </c>
      <c r="L24" s="1">
        <v>3.2313499999999999</v>
      </c>
      <c r="M24" s="1">
        <v>4.5716999999999999</v>
      </c>
    </row>
    <row r="25">
      <c r="A25" s="3"/>
      <c r="B25" s="13" t="s">
        <v>26</v>
      </c>
      <c r="C25" s="3"/>
      <c r="D25" s="17" t="s">
        <v>20</v>
      </c>
      <c r="E25" s="17"/>
      <c r="F25" s="24">
        <v>0.86036999999999997</v>
      </c>
      <c r="G25" s="8"/>
      <c r="K25" s="1">
        <v>1.7310399999999999</v>
      </c>
      <c r="L25" s="1">
        <v>3.2313499999999999</v>
      </c>
      <c r="M25" s="1">
        <v>4.5716999999999999</v>
      </c>
    </row>
    <row r="26">
      <c r="A26" s="3"/>
      <c r="B26" s="13"/>
      <c r="C26" s="3"/>
      <c r="D26" s="17" t="s">
        <v>21</v>
      </c>
      <c r="E26" s="17"/>
      <c r="F26" s="24">
        <v>2.2113700000000001</v>
      </c>
      <c r="G26" s="8"/>
      <c r="K26" s="1">
        <v>1.7310399999999999</v>
      </c>
      <c r="L26" s="1">
        <v>3.2313499999999999</v>
      </c>
      <c r="M26" s="1">
        <v>4.5716999999999999</v>
      </c>
    </row>
    <row r="27">
      <c r="A27" s="3"/>
      <c r="B27" s="13"/>
      <c r="C27" s="3"/>
      <c r="D27" s="17" t="s">
        <v>22</v>
      </c>
      <c r="E27" s="17"/>
      <c r="F27" s="24">
        <v>3.54284</v>
      </c>
      <c r="G27" s="8"/>
      <c r="K27" s="1">
        <v>1.7306999999999999</v>
      </c>
      <c r="L27" s="1">
        <v>3.2313499999999999</v>
      </c>
      <c r="M27" s="1">
        <v>4.5716999999999999</v>
      </c>
    </row>
    <row r="28">
      <c r="A28" s="3"/>
      <c r="B28" s="13" t="s">
        <v>27</v>
      </c>
      <c r="C28" s="3"/>
      <c r="D28" s="17" t="s">
        <v>20</v>
      </c>
      <c r="E28" s="17"/>
      <c r="F28" s="24">
        <v>0.82099</v>
      </c>
      <c r="G28" s="8"/>
    </row>
    <row r="29">
      <c r="A29" s="3"/>
      <c r="B29" s="13"/>
      <c r="C29" s="3"/>
      <c r="D29" s="17" t="s">
        <v>21</v>
      </c>
      <c r="E29" s="17"/>
      <c r="F29" s="24">
        <v>1.9372</v>
      </c>
      <c r="G29" s="8"/>
    </row>
    <row r="30">
      <c r="A30" s="3"/>
      <c r="B30" s="13"/>
      <c r="C30" s="3"/>
      <c r="D30" s="17" t="s">
        <v>22</v>
      </c>
      <c r="E30" s="17"/>
      <c r="F30" s="24">
        <v>3.2006800000000002</v>
      </c>
      <c r="G30" s="8"/>
    </row>
    <row r="31">
      <c r="A31" s="3"/>
      <c r="B31" s="13" t="s">
        <v>59</v>
      </c>
      <c r="C31" s="3"/>
      <c r="D31" s="17" t="s">
        <v>20</v>
      </c>
      <c r="E31" s="17"/>
      <c r="F31" s="24">
        <v>0.82635999999999998</v>
      </c>
      <c r="G31" s="8"/>
    </row>
    <row r="32">
      <c r="A32" s="3"/>
      <c r="B32" s="13"/>
      <c r="C32" s="3"/>
      <c r="D32" s="17" t="s">
        <v>21</v>
      </c>
      <c r="E32" s="17"/>
      <c r="F32" s="24">
        <v>2.1913399999999998</v>
      </c>
      <c r="G32" s="8"/>
    </row>
    <row r="33">
      <c r="A33" s="3"/>
      <c r="B33" s="13"/>
      <c r="C33" s="3"/>
      <c r="D33" s="17" t="s">
        <v>22</v>
      </c>
      <c r="E33" s="17"/>
      <c r="F33" s="24">
        <v>3.54284</v>
      </c>
      <c r="G33" s="8"/>
    </row>
    <row r="34">
      <c r="A34" s="3"/>
      <c r="B34" s="13" t="s">
        <v>29</v>
      </c>
      <c r="C34" s="3"/>
      <c r="D34" s="17" t="s">
        <v>20</v>
      </c>
      <c r="E34" s="17"/>
      <c r="F34" s="24">
        <v>0.82218000000000002</v>
      </c>
      <c r="G34" s="8"/>
    </row>
    <row r="35">
      <c r="A35" s="3"/>
      <c r="B35" s="13"/>
      <c r="C35" s="3"/>
      <c r="D35" s="17" t="s">
        <v>21</v>
      </c>
      <c r="E35" s="17"/>
      <c r="F35" s="24">
        <v>1.93923</v>
      </c>
      <c r="G35" s="8"/>
    </row>
    <row r="36">
      <c r="A36" s="3"/>
      <c r="B36" s="13"/>
      <c r="C36" s="3"/>
      <c r="D36" s="17" t="s">
        <v>22</v>
      </c>
      <c r="E36" s="17"/>
      <c r="F36" s="24">
        <v>3.2002100000000002</v>
      </c>
      <c r="G36" s="8"/>
    </row>
    <row r="37" ht="120" customHeight="1">
      <c r="A37" s="3"/>
      <c r="B37" s="13" t="s">
        <v>30</v>
      </c>
      <c r="C37" s="3"/>
      <c r="D37" s="17" t="s">
        <v>20</v>
      </c>
      <c r="E37" s="17"/>
      <c r="F37" s="24">
        <v>1.7310399999999999</v>
      </c>
      <c r="G37" s="8"/>
    </row>
    <row r="38" ht="99" customHeight="1">
      <c r="A38" s="3"/>
      <c r="B38" s="13"/>
      <c r="C38" s="3"/>
      <c r="D38" s="17" t="s">
        <v>21</v>
      </c>
      <c r="E38" s="17"/>
      <c r="F38" s="24">
        <v>3.2313499999999999</v>
      </c>
      <c r="G38" s="8"/>
    </row>
    <row r="39" ht="105" customHeight="1">
      <c r="A39" s="3"/>
      <c r="B39" s="13"/>
      <c r="C39" s="3"/>
      <c r="D39" s="17" t="s">
        <v>22</v>
      </c>
      <c r="E39" s="17"/>
      <c r="F39" s="24">
        <v>4.5716999999999999</v>
      </c>
      <c r="G39" s="8"/>
    </row>
    <row r="40">
      <c r="A40" s="3"/>
      <c r="B40" s="13" t="s">
        <v>31</v>
      </c>
      <c r="C40" s="3"/>
      <c r="D40" s="17" t="s">
        <v>20</v>
      </c>
      <c r="E40" s="17"/>
      <c r="F40" s="24">
        <v>1.7307300000000001</v>
      </c>
      <c r="G40" s="8"/>
    </row>
    <row r="41">
      <c r="A41" s="3"/>
      <c r="B41" s="13"/>
      <c r="C41" s="3"/>
      <c r="D41" s="17" t="s">
        <v>21</v>
      </c>
      <c r="E41" s="17"/>
      <c r="F41" s="24">
        <v>3.5131000000000001</v>
      </c>
      <c r="G41" s="8"/>
    </row>
    <row r="42">
      <c r="A42" s="3"/>
      <c r="B42" s="13"/>
      <c r="C42" s="3"/>
      <c r="D42" s="17" t="s">
        <v>22</v>
      </c>
      <c r="E42" s="17"/>
      <c r="F42" s="24">
        <v>4.9291799999999997</v>
      </c>
      <c r="G42" s="8"/>
    </row>
    <row r="43" ht="76.5" customHeight="1">
      <c r="A43" s="3"/>
      <c r="B43" s="13" t="s">
        <v>32</v>
      </c>
      <c r="C43" s="3"/>
      <c r="D43" s="17" t="s">
        <v>20</v>
      </c>
      <c r="E43" s="17"/>
      <c r="F43" s="24">
        <v>1.7310399999999999</v>
      </c>
      <c r="G43" s="8"/>
    </row>
    <row r="44">
      <c r="A44" s="3"/>
      <c r="B44" s="13"/>
      <c r="C44" s="3"/>
      <c r="D44" s="17" t="s">
        <v>21</v>
      </c>
      <c r="E44" s="17"/>
      <c r="F44" s="24">
        <v>3.2313499999999999</v>
      </c>
      <c r="G44" s="8"/>
    </row>
    <row r="45">
      <c r="A45" s="3"/>
      <c r="B45" s="13"/>
      <c r="C45" s="3"/>
      <c r="D45" s="17" t="s">
        <v>22</v>
      </c>
      <c r="E45" s="17"/>
      <c r="F45" s="24">
        <v>4.5716999999999999</v>
      </c>
      <c r="G45" s="8"/>
    </row>
    <row r="46" ht="27.75" customHeight="1">
      <c r="A46" s="3"/>
      <c r="B46" s="13" t="s">
        <v>33</v>
      </c>
      <c r="C46" s="3"/>
      <c r="D46" s="17" t="s">
        <v>20</v>
      </c>
      <c r="E46" s="17"/>
      <c r="F46" s="24">
        <v>1.7310399999999999</v>
      </c>
      <c r="G46" s="8"/>
    </row>
    <row r="47" ht="31.5" customHeight="1">
      <c r="A47" s="3"/>
      <c r="B47" s="13"/>
      <c r="C47" s="3"/>
      <c r="D47" s="17" t="s">
        <v>21</v>
      </c>
      <c r="E47" s="17"/>
      <c r="F47" s="24">
        <v>3.2313499999999999</v>
      </c>
      <c r="G47" s="8"/>
    </row>
    <row r="48" ht="35.25" customHeight="1">
      <c r="A48" s="3"/>
      <c r="B48" s="13"/>
      <c r="C48" s="3"/>
      <c r="D48" s="17" t="s">
        <v>22</v>
      </c>
      <c r="E48" s="17"/>
      <c r="F48" s="24">
        <v>4.5716999999999999</v>
      </c>
      <c r="G48" s="8"/>
    </row>
    <row r="49" ht="28.5" customHeight="1">
      <c r="A49" s="3"/>
      <c r="B49" s="13" t="s">
        <v>34</v>
      </c>
      <c r="C49" s="3"/>
      <c r="D49" s="17" t="s">
        <v>20</v>
      </c>
      <c r="E49" s="17"/>
      <c r="F49" s="24">
        <v>1.7310399999999999</v>
      </c>
      <c r="G49" s="8"/>
    </row>
    <row r="50" ht="28.5" customHeight="1">
      <c r="A50" s="3"/>
      <c r="B50" s="13"/>
      <c r="C50" s="3"/>
      <c r="D50" s="17" t="s">
        <v>21</v>
      </c>
      <c r="E50" s="17"/>
      <c r="F50" s="24">
        <v>3.2313499999999999</v>
      </c>
      <c r="G50" s="8"/>
    </row>
    <row r="51" ht="28.5" customHeight="1">
      <c r="A51" s="3"/>
      <c r="B51" s="13"/>
      <c r="C51" s="3"/>
      <c r="D51" s="17" t="s">
        <v>22</v>
      </c>
      <c r="E51" s="17"/>
      <c r="F51" s="24">
        <v>4.5716999999999999</v>
      </c>
      <c r="G51" s="8"/>
    </row>
    <row r="52" ht="49.5" customHeight="1">
      <c r="A52" s="3"/>
      <c r="B52" s="13" t="s">
        <v>35</v>
      </c>
      <c r="C52" s="3"/>
      <c r="D52" s="17" t="s">
        <v>20</v>
      </c>
      <c r="E52" s="17"/>
      <c r="F52" s="24">
        <v>1.7306999999999999</v>
      </c>
      <c r="G52" s="8"/>
    </row>
    <row r="53" ht="48.75" customHeight="1">
      <c r="A53" s="3"/>
      <c r="B53" s="13"/>
      <c r="C53" s="3"/>
      <c r="D53" s="17" t="s">
        <v>21</v>
      </c>
      <c r="E53" s="17"/>
      <c r="F53" s="24">
        <v>3.2313499999999999</v>
      </c>
      <c r="G53" s="8"/>
    </row>
    <row r="54" ht="58.5" customHeight="1">
      <c r="A54" s="3"/>
      <c r="B54" s="13"/>
      <c r="C54" s="3"/>
      <c r="D54" s="17" t="s">
        <v>22</v>
      </c>
      <c r="E54" s="17"/>
      <c r="F54" s="24">
        <v>4.5716999999999999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649492.23999999999</v>
      </c>
      <c r="E56" s="10">
        <v>127.48</v>
      </c>
      <c r="F56" s="11">
        <v>1.0064500000000001</v>
      </c>
      <c r="G56" s="8"/>
      <c r="H56" s="1">
        <v>498841.96999999997</v>
      </c>
      <c r="I56" s="1">
        <v>105.88</v>
      </c>
      <c r="J56" s="1">
        <f>769.87/1000</f>
        <v>0.76987000000000005</v>
      </c>
      <c r="K56" s="12">
        <f t="shared" ref="K56:M59" si="11">+H56-D56</f>
        <v>-150650.27000000002</v>
      </c>
      <c r="L56" s="12">
        <f t="shared" si="11"/>
        <v>-21.600000000000009</v>
      </c>
      <c r="M56" s="12">
        <f t="shared" si="11"/>
        <v>-0.23658000000000001</v>
      </c>
    </row>
    <row r="57">
      <c r="A57" s="3"/>
      <c r="B57" s="9" t="s">
        <v>16</v>
      </c>
      <c r="C57" s="3"/>
      <c r="D57" s="10">
        <v>1575790.27</v>
      </c>
      <c r="E57" s="10">
        <v>235.27000000000001</v>
      </c>
      <c r="F57" s="11">
        <v>3.0904500000000001</v>
      </c>
      <c r="G57" s="8"/>
      <c r="H57" s="1">
        <v>1105662.55</v>
      </c>
      <c r="I57" s="1">
        <v>195.41</v>
      </c>
      <c r="J57" s="1">
        <f>2439.19/1000</f>
        <v>2.43919</v>
      </c>
      <c r="K57" s="12">
        <f t="shared" si="11"/>
        <v>-470127.71999999997</v>
      </c>
      <c r="L57" s="12">
        <f t="shared" si="11"/>
        <v>-39.860000000000014</v>
      </c>
      <c r="M57" s="12">
        <f t="shared" si="11"/>
        <v>-0.65126000000000017</v>
      </c>
    </row>
    <row r="58">
      <c r="A58" s="3"/>
      <c r="B58" s="9" t="s">
        <v>17</v>
      </c>
      <c r="C58" s="3"/>
      <c r="D58" s="10">
        <v>1711267.4399999999</v>
      </c>
      <c r="E58" s="10">
        <v>339.56</v>
      </c>
      <c r="F58" s="11">
        <v>4.9051</v>
      </c>
      <c r="G58" s="8"/>
      <c r="H58" s="1">
        <v>1317372.9299999999</v>
      </c>
      <c r="I58" s="1">
        <v>282.02999999999997</v>
      </c>
      <c r="J58" s="1">
        <f>3692.49/1000</f>
        <v>3.6924899999999998</v>
      </c>
      <c r="K58" s="12">
        <f t="shared" si="11"/>
        <v>-393894.51000000001</v>
      </c>
      <c r="L58" s="12">
        <f>+I58-E58</f>
        <v>-57.53000000000003</v>
      </c>
      <c r="M58" s="12">
        <f t="shared" si="11"/>
        <v>-1.2126100000000002</v>
      </c>
    </row>
    <row r="59">
      <c r="A59" s="3"/>
      <c r="B59" s="9" t="s">
        <v>18</v>
      </c>
      <c r="C59" s="3"/>
      <c r="D59" s="10">
        <v>1547120.26</v>
      </c>
      <c r="E59" s="10">
        <v>685.38</v>
      </c>
      <c r="F59" s="11">
        <v>5.6492699999999996</v>
      </c>
      <c r="G59" s="8"/>
      <c r="H59" s="1">
        <v>1251918</v>
      </c>
      <c r="I59" s="1">
        <v>569.25</v>
      </c>
      <c r="J59" s="1">
        <f>4318.68/1000</f>
        <v>4.3186800000000005</v>
      </c>
      <c r="K59" s="12">
        <f t="shared" si="11"/>
        <v>-295202.26000000001</v>
      </c>
      <c r="L59" s="12">
        <f t="shared" si="11"/>
        <v>-116.13</v>
      </c>
      <c r="M59" s="12">
        <f t="shared" si="11"/>
        <v>-1.3305899999999991</v>
      </c>
    </row>
    <row r="60" ht="13.699999999999999" customHeight="1">
      <c r="A60" s="3"/>
      <c r="B60" s="13" t="s">
        <v>19</v>
      </c>
      <c r="C60" s="3"/>
      <c r="D60" s="17" t="s">
        <v>20</v>
      </c>
      <c r="E60" s="17"/>
      <c r="F60" s="24">
        <v>1.9403999999999999</v>
      </c>
      <c r="G60" s="8"/>
    </row>
    <row r="61" ht="13.699999999999999" customHeight="1">
      <c r="A61" s="3"/>
      <c r="B61" s="13"/>
      <c r="C61" s="3"/>
      <c r="D61" s="17" t="s">
        <v>21</v>
      </c>
      <c r="E61" s="17"/>
      <c r="F61" s="24">
        <v>5.1339199999999998</v>
      </c>
      <c r="G61" s="8"/>
      <c r="K61" s="1">
        <v>1.9403999999999999</v>
      </c>
      <c r="L61" s="1">
        <v>5.1339199999999998</v>
      </c>
      <c r="M61" s="1">
        <v>5.9467400000000001</v>
      </c>
    </row>
    <row r="62" ht="13.699999999999999" customHeight="1">
      <c r="A62" s="3"/>
      <c r="B62" s="13"/>
      <c r="C62" s="3"/>
      <c r="D62" s="17" t="s">
        <v>22</v>
      </c>
      <c r="E62" s="17"/>
      <c r="F62" s="24">
        <v>5.9467400000000001</v>
      </c>
      <c r="G62" s="8"/>
      <c r="K62" s="1">
        <v>0.93301999999999996</v>
      </c>
      <c r="L62" s="1">
        <v>3.2955000000000001</v>
      </c>
      <c r="M62" s="1">
        <v>3.8967800000000001</v>
      </c>
    </row>
    <row r="63">
      <c r="A63" s="3"/>
      <c r="B63" s="13" t="s">
        <v>23</v>
      </c>
      <c r="C63" s="3"/>
      <c r="D63" s="17" t="s">
        <v>20</v>
      </c>
      <c r="E63" s="17"/>
      <c r="F63" s="24">
        <v>0.93301999999999996</v>
      </c>
      <c r="G63" s="8"/>
      <c r="K63" s="1">
        <v>0.93227000000000004</v>
      </c>
      <c r="L63" s="1">
        <v>3.2955000000000001</v>
      </c>
      <c r="M63" s="1">
        <v>3.8967800000000001</v>
      </c>
    </row>
    <row r="64">
      <c r="A64" s="3"/>
      <c r="B64" s="13"/>
      <c r="C64" s="3"/>
      <c r="D64" s="17" t="s">
        <v>21</v>
      </c>
      <c r="E64" s="17"/>
      <c r="F64" s="24">
        <v>3.2955000000000001</v>
      </c>
      <c r="G64" s="8"/>
      <c r="K64" s="1">
        <v>0.93301999999999996</v>
      </c>
      <c r="L64" s="1">
        <v>3.2955000000000001</v>
      </c>
      <c r="M64" s="1">
        <v>3.8967800000000001</v>
      </c>
    </row>
    <row r="65">
      <c r="A65" s="3"/>
      <c r="B65" s="13"/>
      <c r="C65" s="3"/>
      <c r="D65" s="17" t="s">
        <v>22</v>
      </c>
      <c r="E65" s="17"/>
      <c r="F65" s="24">
        <v>3.8967800000000001</v>
      </c>
      <c r="G65" s="8"/>
      <c r="K65" s="1">
        <v>0.96977999999999998</v>
      </c>
      <c r="L65" s="1">
        <v>3.2955000000000001</v>
      </c>
      <c r="M65" s="1">
        <v>3.8967800000000001</v>
      </c>
    </row>
    <row r="66">
      <c r="A66" s="3"/>
      <c r="B66" s="13" t="s">
        <v>24</v>
      </c>
      <c r="C66" s="3"/>
      <c r="D66" s="17" t="s">
        <v>20</v>
      </c>
      <c r="E66" s="17"/>
      <c r="F66" s="24">
        <v>0.93227000000000004</v>
      </c>
      <c r="G66" s="8"/>
      <c r="K66" s="1">
        <v>0.92717000000000005</v>
      </c>
      <c r="L66" s="1">
        <v>3.2953899999999998</v>
      </c>
      <c r="M66" s="1">
        <v>3.8968400000000001</v>
      </c>
    </row>
    <row r="67">
      <c r="A67" s="3"/>
      <c r="B67" s="13"/>
      <c r="C67" s="3"/>
      <c r="D67" s="17" t="s">
        <v>21</v>
      </c>
      <c r="E67" s="17"/>
      <c r="F67" s="24">
        <v>3.2955000000000001</v>
      </c>
      <c r="G67" s="8"/>
      <c r="K67" s="1">
        <v>0.93301999999999996</v>
      </c>
      <c r="L67" s="1">
        <v>3.2955000000000001</v>
      </c>
      <c r="M67" s="1">
        <v>3.8967800000000001</v>
      </c>
    </row>
    <row r="68">
      <c r="A68" s="3"/>
      <c r="B68" s="13"/>
      <c r="C68" s="3"/>
      <c r="D68" s="17" t="s">
        <v>22</v>
      </c>
      <c r="E68" s="17"/>
      <c r="F68" s="24">
        <v>3.8967800000000001</v>
      </c>
      <c r="G68" s="8"/>
      <c r="K68" s="1">
        <v>0.92773000000000005</v>
      </c>
      <c r="L68" s="1">
        <v>3.2917000000000001</v>
      </c>
      <c r="M68" s="1">
        <v>3.8967800000000001</v>
      </c>
    </row>
    <row r="69">
      <c r="A69" s="3"/>
      <c r="B69" s="13" t="s">
        <v>25</v>
      </c>
      <c r="C69" s="3"/>
      <c r="D69" s="17" t="s">
        <v>20</v>
      </c>
      <c r="E69" s="17"/>
      <c r="F69" s="24">
        <v>0.93301999999999996</v>
      </c>
      <c r="G69" s="8"/>
      <c r="K69" s="1">
        <v>1.9403999999999999</v>
      </c>
      <c r="L69" s="1">
        <v>5.1340199999999996</v>
      </c>
      <c r="M69" s="1">
        <v>5.9467800000000004</v>
      </c>
    </row>
    <row r="70">
      <c r="A70" s="3"/>
      <c r="B70" s="13"/>
      <c r="C70" s="3"/>
      <c r="D70" s="17" t="s">
        <v>21</v>
      </c>
      <c r="E70" s="17"/>
      <c r="F70" s="24">
        <v>3.2955000000000001</v>
      </c>
      <c r="G70" s="8"/>
      <c r="K70" s="1">
        <v>1.9400500000000001</v>
      </c>
      <c r="L70" s="1">
        <v>5.1340199999999996</v>
      </c>
      <c r="M70" s="1">
        <v>5.9467800000000004</v>
      </c>
    </row>
    <row r="71">
      <c r="A71" s="3"/>
      <c r="B71" s="13"/>
      <c r="C71" s="3"/>
      <c r="D71" s="17" t="s">
        <v>22</v>
      </c>
      <c r="E71" s="17"/>
      <c r="F71" s="24">
        <v>3.8967800000000001</v>
      </c>
      <c r="G71" s="8"/>
      <c r="K71" s="1">
        <v>1.9403999999999999</v>
      </c>
      <c r="L71" s="1">
        <v>5.1340199999999996</v>
      </c>
      <c r="M71" s="1">
        <v>5.9467800000000004</v>
      </c>
    </row>
    <row r="72">
      <c r="A72" s="3"/>
      <c r="B72" s="13" t="s">
        <v>26</v>
      </c>
      <c r="C72" s="3"/>
      <c r="D72" s="17" t="s">
        <v>20</v>
      </c>
      <c r="E72" s="17"/>
      <c r="F72" s="24">
        <v>0.96977999999999998</v>
      </c>
      <c r="G72" s="8"/>
      <c r="K72" s="1">
        <v>1.9403999999999999</v>
      </c>
      <c r="L72" s="1">
        <v>5.1340199999999996</v>
      </c>
      <c r="M72" s="1">
        <v>5.9467800000000004</v>
      </c>
    </row>
    <row r="73">
      <c r="A73" s="3"/>
      <c r="B73" s="13"/>
      <c r="C73" s="3"/>
      <c r="D73" s="17" t="s">
        <v>21</v>
      </c>
      <c r="E73" s="17"/>
      <c r="F73" s="24">
        <v>3.2955000000000001</v>
      </c>
      <c r="G73" s="8"/>
      <c r="K73" s="1">
        <v>1.9403999999999999</v>
      </c>
      <c r="L73" s="1">
        <v>5.1340199999999996</v>
      </c>
      <c r="M73" s="1">
        <v>5.9467800000000004</v>
      </c>
    </row>
    <row r="74">
      <c r="A74" s="3"/>
      <c r="B74" s="13"/>
      <c r="C74" s="3"/>
      <c r="D74" s="17" t="s">
        <v>22</v>
      </c>
      <c r="E74" s="17"/>
      <c r="F74" s="24">
        <v>3.8967800000000001</v>
      </c>
      <c r="G74" s="8"/>
      <c r="K74" s="1">
        <v>1.9400200000000001</v>
      </c>
      <c r="L74" s="1">
        <v>5.1340199999999996</v>
      </c>
      <c r="M74" s="1">
        <v>5.9467800000000004</v>
      </c>
    </row>
    <row r="75">
      <c r="A75" s="3"/>
      <c r="B75" s="13" t="s">
        <v>27</v>
      </c>
      <c r="C75" s="3"/>
      <c r="D75" s="17" t="s">
        <v>20</v>
      </c>
      <c r="E75" s="17"/>
      <c r="F75" s="24">
        <v>0.92717000000000005</v>
      </c>
      <c r="G75" s="8"/>
    </row>
    <row r="76">
      <c r="A76" s="3"/>
      <c r="B76" s="13"/>
      <c r="C76" s="3"/>
      <c r="D76" s="17" t="s">
        <v>21</v>
      </c>
      <c r="E76" s="17"/>
      <c r="F76" s="24">
        <v>3.2953899999999998</v>
      </c>
      <c r="G76" s="8"/>
    </row>
    <row r="77">
      <c r="A77" s="3"/>
      <c r="B77" s="13"/>
      <c r="C77" s="3"/>
      <c r="D77" s="17" t="s">
        <v>22</v>
      </c>
      <c r="E77" s="17"/>
      <c r="F77" s="24">
        <v>3.8968400000000001</v>
      </c>
      <c r="G77" s="8"/>
    </row>
    <row r="78">
      <c r="A78" s="3"/>
      <c r="B78" s="13" t="s">
        <v>28</v>
      </c>
      <c r="C78" s="3"/>
      <c r="D78" s="17" t="s">
        <v>20</v>
      </c>
      <c r="E78" s="17"/>
      <c r="F78" s="24">
        <v>0.93301999999999996</v>
      </c>
      <c r="G78" s="8"/>
    </row>
    <row r="79">
      <c r="A79" s="3"/>
      <c r="B79" s="13"/>
      <c r="C79" s="3"/>
      <c r="D79" s="17" t="s">
        <v>21</v>
      </c>
      <c r="E79" s="17"/>
      <c r="F79" s="24">
        <v>3.2955000000000001</v>
      </c>
      <c r="G79" s="8"/>
    </row>
    <row r="80">
      <c r="A80" s="3"/>
      <c r="B80" s="13"/>
      <c r="C80" s="3"/>
      <c r="D80" s="17" t="s">
        <v>22</v>
      </c>
      <c r="E80" s="17"/>
      <c r="F80" s="24">
        <v>3.8967800000000001</v>
      </c>
      <c r="G80" s="8"/>
    </row>
    <row r="81">
      <c r="A81" s="3"/>
      <c r="B81" s="13" t="s">
        <v>29</v>
      </c>
      <c r="C81" s="3"/>
      <c r="D81" s="17" t="s">
        <v>20</v>
      </c>
      <c r="E81" s="17"/>
      <c r="F81" s="24">
        <v>0.92773000000000005</v>
      </c>
      <c r="G81" s="8"/>
    </row>
    <row r="82">
      <c r="A82" s="3"/>
      <c r="B82" s="13"/>
      <c r="C82" s="3"/>
      <c r="D82" s="17" t="s">
        <v>21</v>
      </c>
      <c r="E82" s="17"/>
      <c r="F82" s="24">
        <v>3.2917000000000001</v>
      </c>
      <c r="G82" s="8"/>
    </row>
    <row r="83">
      <c r="A83" s="3"/>
      <c r="B83" s="13"/>
      <c r="C83" s="3"/>
      <c r="D83" s="17" t="s">
        <v>22</v>
      </c>
      <c r="E83" s="17"/>
      <c r="F83" s="24">
        <v>3.8967800000000001</v>
      </c>
      <c r="G83" s="8"/>
    </row>
    <row r="84" ht="98.25" customHeight="1">
      <c r="A84" s="3"/>
      <c r="B84" s="13" t="s">
        <v>30</v>
      </c>
      <c r="C84" s="3"/>
      <c r="D84" s="17" t="s">
        <v>20</v>
      </c>
      <c r="E84" s="17"/>
      <c r="F84" s="24">
        <v>1.9403999999999999</v>
      </c>
      <c r="G84" s="8"/>
    </row>
    <row r="85" ht="105.75" customHeight="1">
      <c r="A85" s="3"/>
      <c r="B85" s="13"/>
      <c r="C85" s="3"/>
      <c r="D85" s="17" t="s">
        <v>21</v>
      </c>
      <c r="E85" s="17"/>
      <c r="F85" s="24">
        <v>5.1340199999999996</v>
      </c>
      <c r="G85" s="8"/>
    </row>
    <row r="86" ht="109.5" customHeight="1">
      <c r="A86" s="3"/>
      <c r="B86" s="13"/>
      <c r="C86" s="3"/>
      <c r="D86" s="17" t="s">
        <v>22</v>
      </c>
      <c r="E86" s="17"/>
      <c r="F86" s="24">
        <v>5.9467800000000004</v>
      </c>
      <c r="G86" s="8"/>
    </row>
    <row r="87">
      <c r="A87" s="3"/>
      <c r="B87" s="13" t="s">
        <v>31</v>
      </c>
      <c r="C87" s="3"/>
      <c r="D87" s="17" t="s">
        <v>20</v>
      </c>
      <c r="E87" s="17"/>
      <c r="F87" s="24">
        <v>1.9400500000000001</v>
      </c>
      <c r="G87" s="8"/>
    </row>
    <row r="88">
      <c r="A88" s="3"/>
      <c r="B88" s="13"/>
      <c r="C88" s="3"/>
      <c r="D88" s="17" t="s">
        <v>21</v>
      </c>
      <c r="E88" s="17"/>
      <c r="F88" s="24">
        <v>5.1340199999999996</v>
      </c>
      <c r="G88" s="8"/>
    </row>
    <row r="89">
      <c r="A89" s="3"/>
      <c r="B89" s="13"/>
      <c r="C89" s="3"/>
      <c r="D89" s="17" t="s">
        <v>22</v>
      </c>
      <c r="E89" s="17"/>
      <c r="F89" s="24">
        <v>5.9467800000000004</v>
      </c>
      <c r="G89" s="8"/>
    </row>
    <row r="90" ht="52.5" customHeight="1">
      <c r="A90" s="3"/>
      <c r="B90" s="13" t="s">
        <v>32</v>
      </c>
      <c r="C90" s="3"/>
      <c r="D90" s="17" t="s">
        <v>20</v>
      </c>
      <c r="E90" s="17"/>
      <c r="F90" s="24">
        <v>1.9403999999999999</v>
      </c>
      <c r="G90" s="8"/>
    </row>
    <row r="91">
      <c r="A91" s="3"/>
      <c r="B91" s="13"/>
      <c r="C91" s="3"/>
      <c r="D91" s="17" t="s">
        <v>21</v>
      </c>
      <c r="E91" s="17"/>
      <c r="F91" s="24">
        <v>5.1340199999999996</v>
      </c>
      <c r="G91" s="8"/>
    </row>
    <row r="92">
      <c r="A92" s="3"/>
      <c r="B92" s="13"/>
      <c r="C92" s="3"/>
      <c r="D92" s="17" t="s">
        <v>22</v>
      </c>
      <c r="E92" s="17"/>
      <c r="F92" s="24">
        <v>5.9467800000000004</v>
      </c>
      <c r="G92" s="8"/>
    </row>
    <row r="93" ht="40.5" customHeight="1">
      <c r="A93" s="3"/>
      <c r="B93" s="13" t="s">
        <v>33</v>
      </c>
      <c r="C93" s="3"/>
      <c r="D93" s="17" t="s">
        <v>20</v>
      </c>
      <c r="E93" s="17"/>
      <c r="F93" s="24">
        <v>1.9403999999999999</v>
      </c>
      <c r="G93" s="8"/>
    </row>
    <row r="94" ht="39" customHeight="1">
      <c r="A94" s="3"/>
      <c r="B94" s="13"/>
      <c r="C94" s="3"/>
      <c r="D94" s="17" t="s">
        <v>21</v>
      </c>
      <c r="E94" s="17"/>
      <c r="F94" s="24">
        <v>5.1340199999999996</v>
      </c>
      <c r="G94" s="8"/>
    </row>
    <row r="95" ht="42.75" customHeight="1">
      <c r="A95" s="3"/>
      <c r="B95" s="13"/>
      <c r="C95" s="3"/>
      <c r="D95" s="17" t="s">
        <v>22</v>
      </c>
      <c r="E95" s="17"/>
      <c r="F95" s="24">
        <v>5.9467800000000004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24">
        <v>1.9403999999999999</v>
      </c>
      <c r="G96" s="8"/>
    </row>
    <row r="97">
      <c r="A97" s="3"/>
      <c r="B97" s="13"/>
      <c r="C97" s="3"/>
      <c r="D97" s="17" t="s">
        <v>21</v>
      </c>
      <c r="E97" s="17"/>
      <c r="F97" s="24">
        <v>5.1340199999999996</v>
      </c>
      <c r="G97" s="8"/>
    </row>
    <row r="98">
      <c r="A98" s="3"/>
      <c r="B98" s="13"/>
      <c r="C98" s="3"/>
      <c r="D98" s="17" t="s">
        <v>22</v>
      </c>
      <c r="E98" s="17"/>
      <c r="F98" s="24">
        <v>5.9467800000000004</v>
      </c>
      <c r="G98" s="8"/>
    </row>
    <row r="99" ht="43.5" customHeight="1">
      <c r="A99" s="3"/>
      <c r="B99" s="13" t="s">
        <v>35</v>
      </c>
      <c r="C99" s="3"/>
      <c r="D99" s="17" t="s">
        <v>20</v>
      </c>
      <c r="E99" s="17"/>
      <c r="F99" s="24">
        <v>1.9400200000000001</v>
      </c>
      <c r="G99" s="8"/>
    </row>
    <row r="100" ht="42.75" customHeight="1">
      <c r="A100" s="3"/>
      <c r="B100" s="13"/>
      <c r="C100" s="3"/>
      <c r="D100" s="17" t="s">
        <v>21</v>
      </c>
      <c r="E100" s="17"/>
      <c r="F100" s="24">
        <v>5.1340199999999996</v>
      </c>
      <c r="G100" s="8"/>
    </row>
    <row r="101" ht="71.25" customHeight="1">
      <c r="A101" s="3"/>
      <c r="B101" s="13"/>
      <c r="C101" s="3"/>
      <c r="D101" s="17" t="s">
        <v>22</v>
      </c>
      <c r="E101" s="17"/>
      <c r="F101" s="24">
        <v>5.9467800000000004</v>
      </c>
      <c r="G101" s="8"/>
    </row>
    <row r="102">
      <c r="A102" s="18"/>
      <c r="B102" s="19"/>
      <c r="D102" s="12"/>
      <c r="E102" s="12"/>
      <c r="F102" s="25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60</v>
      </c>
      <c r="B105" s="20"/>
      <c r="C105" s="20"/>
      <c r="D105" s="20"/>
      <c r="E105" s="20"/>
      <c r="F105" s="20"/>
      <c r="G105" s="20"/>
    </row>
    <row r="107" ht="26.2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1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topLeftCell="A50" zoomScale="70" workbookViewId="0">
      <selection activeCell="J92" activeCellId="0" sqref="J92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bestFit="1" customWidth="1" min="8" max="8" style="1" width="12.42578125"/>
    <col min="9" max="16384" style="1" width="9.140625"/>
  </cols>
  <sheetData>
    <row r="2">
      <c r="A2" s="2" t="s">
        <v>61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62</v>
      </c>
      <c r="B7" s="4" t="s">
        <v>63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64</v>
      </c>
      <c r="D8" s="7" t="s">
        <v>13</v>
      </c>
      <c r="E8" s="7"/>
      <c r="F8" s="7"/>
      <c r="G8" s="8" t="s">
        <v>65</v>
      </c>
    </row>
    <row r="9">
      <c r="A9" s="3"/>
      <c r="B9" s="9" t="s">
        <v>15</v>
      </c>
      <c r="C9" s="3"/>
      <c r="D9" s="10">
        <v>1530618.71</v>
      </c>
      <c r="E9" s="10">
        <v>94.560000000000002</v>
      </c>
      <c r="F9" s="11">
        <v>2.6430600000000002</v>
      </c>
      <c r="G9" s="8"/>
      <c r="H9" s="12">
        <v>1530618.71</v>
      </c>
      <c r="I9" s="12">
        <v>94.560000000000002</v>
      </c>
      <c r="J9" s="1">
        <v>2.6430600000000002</v>
      </c>
      <c r="K9" s="12">
        <f t="shared" ref="K9:M12" si="12">+H9-D9</f>
        <v>0</v>
      </c>
      <c r="L9" s="12">
        <f t="shared" si="12"/>
        <v>0</v>
      </c>
      <c r="M9" s="12">
        <f t="shared" si="12"/>
        <v>0</v>
      </c>
    </row>
    <row r="10">
      <c r="A10" s="3"/>
      <c r="B10" s="9" t="s">
        <v>16</v>
      </c>
      <c r="C10" s="3"/>
      <c r="D10" s="10">
        <v>2014346</v>
      </c>
      <c r="E10" s="10">
        <v>140.11000000000001</v>
      </c>
      <c r="F10" s="11">
        <v>2.92598</v>
      </c>
      <c r="G10" s="8"/>
      <c r="H10" s="12">
        <v>2014346</v>
      </c>
      <c r="I10" s="12">
        <v>140.11000000000001</v>
      </c>
      <c r="J10" s="1">
        <v>2.92598</v>
      </c>
      <c r="K10" s="12">
        <f t="shared" si="12"/>
        <v>0</v>
      </c>
      <c r="L10" s="12">
        <f t="shared" si="12"/>
        <v>0</v>
      </c>
      <c r="M10" s="12">
        <f t="shared" si="12"/>
        <v>0</v>
      </c>
    </row>
    <row r="11">
      <c r="A11" s="3"/>
      <c r="B11" s="9" t="s">
        <v>17</v>
      </c>
      <c r="C11" s="3"/>
      <c r="D11" s="10">
        <v>2364453.8300000001</v>
      </c>
      <c r="E11" s="10">
        <v>273.93000000000001</v>
      </c>
      <c r="F11" s="11">
        <v>3.5670999999999999</v>
      </c>
      <c r="G11" s="8"/>
      <c r="H11" s="12">
        <v>2364453.8300000001</v>
      </c>
      <c r="I11" s="12">
        <v>273.93000000000001</v>
      </c>
      <c r="J11" s="1">
        <v>3.5670999999999999</v>
      </c>
      <c r="K11" s="12">
        <f t="shared" si="12"/>
        <v>0</v>
      </c>
      <c r="L11" s="12">
        <f t="shared" si="12"/>
        <v>0</v>
      </c>
      <c r="M11" s="12">
        <f t="shared" si="12"/>
        <v>0</v>
      </c>
    </row>
    <row r="12">
      <c r="A12" s="3"/>
      <c r="B12" s="9" t="s">
        <v>18</v>
      </c>
      <c r="C12" s="3"/>
      <c r="D12" s="10">
        <v>2225082.2999999998</v>
      </c>
      <c r="E12" s="10">
        <v>914.50999999999999</v>
      </c>
      <c r="F12" s="11">
        <v>5.1432500000000001</v>
      </c>
      <c r="G12" s="8"/>
      <c r="H12" s="12">
        <v>2225082.2999999998</v>
      </c>
      <c r="I12" s="12">
        <v>914.50999999999999</v>
      </c>
      <c r="J12" s="1">
        <v>5.1432500000000001</v>
      </c>
      <c r="K12" s="12">
        <f t="shared" si="12"/>
        <v>0</v>
      </c>
      <c r="L12" s="12">
        <f t="shared" si="12"/>
        <v>0</v>
      </c>
      <c r="M12" s="12">
        <f t="shared" si="12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1.4617199999999999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2.5255999999999998</v>
      </c>
      <c r="G14" s="8"/>
      <c r="K14" s="1">
        <v>1.4617199999999999</v>
      </c>
      <c r="L14" s="1">
        <v>2.5255999999999998</v>
      </c>
      <c r="M14" s="1">
        <v>4.0361500000000001</v>
      </c>
    </row>
    <row r="15" ht="13.699999999999999" customHeight="1">
      <c r="A15" s="3"/>
      <c r="B15" s="13"/>
      <c r="C15" s="3"/>
      <c r="D15" s="14" t="s">
        <v>22</v>
      </c>
      <c r="E15" s="14"/>
      <c r="F15" s="15">
        <v>4.0361500000000001</v>
      </c>
      <c r="G15" s="8"/>
      <c r="K15" s="1">
        <v>0.01474</v>
      </c>
      <c r="L15" s="1">
        <v>2.5255999999999998</v>
      </c>
      <c r="M15" s="1">
        <v>4.0361500000000001</v>
      </c>
    </row>
    <row r="16" ht="13.699999999999999" customHeight="1">
      <c r="A16" s="3"/>
      <c r="B16" s="13" t="s">
        <v>66</v>
      </c>
      <c r="C16" s="3"/>
      <c r="D16" s="14" t="s">
        <v>20</v>
      </c>
      <c r="E16" s="14"/>
      <c r="F16" s="15">
        <v>0.01474</v>
      </c>
      <c r="G16" s="8"/>
      <c r="K16" s="1">
        <v>0.01474</v>
      </c>
      <c r="L16" s="1">
        <v>2.5255999999999998</v>
      </c>
      <c r="M16" s="1">
        <v>4.0361500000000001</v>
      </c>
    </row>
    <row r="17" ht="13.699999999999999" customHeight="1">
      <c r="A17" s="3"/>
      <c r="B17" s="13"/>
      <c r="C17" s="3"/>
      <c r="D17" s="14" t="s">
        <v>21</v>
      </c>
      <c r="E17" s="14"/>
      <c r="F17" s="15">
        <v>2.5255999999999998</v>
      </c>
      <c r="G17" s="8"/>
      <c r="K17" s="1">
        <v>0.01474</v>
      </c>
      <c r="L17" s="1">
        <v>2.5255999999999998</v>
      </c>
      <c r="M17" s="1">
        <v>4.0361500000000001</v>
      </c>
    </row>
    <row r="18" ht="13.699999999999999" customHeight="1">
      <c r="A18" s="3"/>
      <c r="B18" s="13"/>
      <c r="C18" s="3"/>
      <c r="D18" s="14" t="s">
        <v>22</v>
      </c>
      <c r="E18" s="14"/>
      <c r="F18" s="15">
        <v>4.0361500000000001</v>
      </c>
      <c r="G18" s="8"/>
      <c r="K18" s="1">
        <v>0.01474</v>
      </c>
      <c r="L18" s="1">
        <v>2.5255999999999998</v>
      </c>
      <c r="M18" s="1">
        <v>4.0361500000000001</v>
      </c>
    </row>
    <row r="19" ht="13.699999999999999" customHeight="1">
      <c r="A19" s="3"/>
      <c r="B19" s="13" t="s">
        <v>67</v>
      </c>
      <c r="C19" s="3"/>
      <c r="D19" s="14" t="s">
        <v>20</v>
      </c>
      <c r="E19" s="14"/>
      <c r="F19" s="15">
        <v>0.01474</v>
      </c>
      <c r="G19" s="8"/>
      <c r="K19" s="1">
        <v>0.01474</v>
      </c>
      <c r="L19" s="1">
        <v>2.5255999999999998</v>
      </c>
      <c r="M19" s="1">
        <v>4.0361500000000001</v>
      </c>
    </row>
    <row r="20" ht="13.699999999999999" customHeight="1">
      <c r="A20" s="3"/>
      <c r="B20" s="13"/>
      <c r="C20" s="3"/>
      <c r="D20" s="14" t="s">
        <v>21</v>
      </c>
      <c r="E20" s="14"/>
      <c r="F20" s="15">
        <v>2.5255999999999998</v>
      </c>
      <c r="G20" s="8"/>
      <c r="K20" s="1">
        <v>0.01474</v>
      </c>
      <c r="L20" s="1">
        <v>2.5255999999999998</v>
      </c>
      <c r="M20" s="1">
        <v>4.0361500000000001</v>
      </c>
    </row>
    <row r="21" ht="13.699999999999999" customHeight="1">
      <c r="A21" s="3"/>
      <c r="B21" s="13"/>
      <c r="C21" s="3"/>
      <c r="D21" s="14" t="s">
        <v>22</v>
      </c>
      <c r="E21" s="14"/>
      <c r="F21" s="15">
        <v>4.0361500000000001</v>
      </c>
      <c r="G21" s="8"/>
      <c r="K21" s="1">
        <v>0.01474</v>
      </c>
      <c r="L21" s="1">
        <v>2.5255999999999998</v>
      </c>
      <c r="M21" s="1">
        <v>4.0361500000000001</v>
      </c>
    </row>
    <row r="22" ht="13.699999999999999" customHeight="1">
      <c r="A22" s="3"/>
      <c r="B22" s="13" t="s">
        <v>37</v>
      </c>
      <c r="C22" s="3"/>
      <c r="D22" s="14" t="s">
        <v>20</v>
      </c>
      <c r="E22" s="14"/>
      <c r="F22" s="15">
        <v>0.01474</v>
      </c>
      <c r="G22" s="8"/>
      <c r="K22" s="1">
        <v>1.4617199999999999</v>
      </c>
      <c r="L22" s="1">
        <v>2.5255999999999998</v>
      </c>
      <c r="M22" s="1">
        <v>4.0361500000000001</v>
      </c>
    </row>
    <row r="23" ht="13.699999999999999" customHeight="1">
      <c r="A23" s="3"/>
      <c r="B23" s="13"/>
      <c r="C23" s="3"/>
      <c r="D23" s="14" t="s">
        <v>21</v>
      </c>
      <c r="E23" s="14"/>
      <c r="F23" s="15">
        <v>2.5255999999999998</v>
      </c>
      <c r="G23" s="8"/>
      <c r="K23" s="1">
        <v>0.01474</v>
      </c>
      <c r="L23" s="1">
        <v>2.5255999999999998</v>
      </c>
      <c r="M23" s="1">
        <v>4.0361500000000001</v>
      </c>
    </row>
    <row r="24" ht="13.699999999999999" customHeight="1">
      <c r="A24" s="3"/>
      <c r="B24" s="13"/>
      <c r="C24" s="3"/>
      <c r="D24" s="14" t="s">
        <v>22</v>
      </c>
      <c r="E24" s="14"/>
      <c r="F24" s="15">
        <v>4.0361500000000001</v>
      </c>
      <c r="G24" s="8"/>
      <c r="K24" s="1">
        <v>1.4617199999999999</v>
      </c>
      <c r="L24" s="1">
        <v>2.5255999999999998</v>
      </c>
      <c r="M24" s="1">
        <v>4.0361500000000001</v>
      </c>
    </row>
    <row r="25" ht="13.699999999999999" customHeight="1">
      <c r="A25" s="3"/>
      <c r="B25" s="13" t="s">
        <v>68</v>
      </c>
      <c r="C25" s="3"/>
      <c r="D25" s="14" t="s">
        <v>20</v>
      </c>
      <c r="E25" s="14"/>
      <c r="F25" s="15">
        <v>0.01474</v>
      </c>
      <c r="G25" s="8"/>
      <c r="K25" s="1">
        <v>1.4617199999999999</v>
      </c>
      <c r="L25" s="1">
        <v>2.5255999999999998</v>
      </c>
      <c r="M25" s="1">
        <v>4.0361500000000001</v>
      </c>
    </row>
    <row r="26" ht="13.699999999999999" customHeight="1">
      <c r="A26" s="3"/>
      <c r="B26" s="13"/>
      <c r="C26" s="3"/>
      <c r="D26" s="14" t="s">
        <v>21</v>
      </c>
      <c r="E26" s="14"/>
      <c r="F26" s="15">
        <v>2.5255999999999998</v>
      </c>
      <c r="G26" s="8"/>
      <c r="K26" s="1">
        <v>0.01474</v>
      </c>
      <c r="L26" s="1">
        <v>2.5255999999999998</v>
      </c>
      <c r="M26" s="1">
        <v>4.0361500000000001</v>
      </c>
    </row>
    <row r="27" ht="13.699999999999999" customHeight="1">
      <c r="A27" s="3"/>
      <c r="B27" s="13"/>
      <c r="C27" s="3"/>
      <c r="D27" s="14" t="s">
        <v>22</v>
      </c>
      <c r="E27" s="14"/>
      <c r="F27" s="15">
        <v>4.0361500000000001</v>
      </c>
      <c r="G27" s="8"/>
      <c r="K27" s="1">
        <v>1.4617199999999999</v>
      </c>
      <c r="L27" s="1">
        <v>2.5255999999999998</v>
      </c>
      <c r="M27" s="1">
        <v>4.0361500000000001</v>
      </c>
    </row>
    <row r="28" ht="13.699999999999999" customHeight="1">
      <c r="A28" s="3"/>
      <c r="B28" s="26" t="s">
        <v>69</v>
      </c>
      <c r="C28" s="3"/>
      <c r="D28" s="14" t="s">
        <v>20</v>
      </c>
      <c r="E28" s="14"/>
      <c r="F28" s="15">
        <v>0.01474</v>
      </c>
      <c r="G28" s="8"/>
    </row>
    <row r="29" ht="13.699999999999999" customHeight="1">
      <c r="A29" s="3"/>
      <c r="B29" s="27"/>
      <c r="C29" s="3"/>
      <c r="D29" s="14" t="s">
        <v>21</v>
      </c>
      <c r="E29" s="14"/>
      <c r="F29" s="15">
        <v>2.5255999999999998</v>
      </c>
      <c r="G29" s="8"/>
    </row>
    <row r="30" ht="13.699999999999999" customHeight="1">
      <c r="A30" s="3"/>
      <c r="B30" s="28"/>
      <c r="C30" s="3"/>
      <c r="D30" s="14" t="s">
        <v>22</v>
      </c>
      <c r="E30" s="14"/>
      <c r="F30" s="15">
        <v>4.0361500000000001</v>
      </c>
      <c r="G30" s="8"/>
    </row>
    <row r="31" ht="13.699999999999999" customHeight="1">
      <c r="A31" s="3"/>
      <c r="B31" s="26" t="s">
        <v>28</v>
      </c>
      <c r="C31" s="3"/>
      <c r="D31" s="14" t="s">
        <v>20</v>
      </c>
      <c r="E31" s="14"/>
      <c r="F31" s="15">
        <v>0.01474</v>
      </c>
      <c r="G31" s="8"/>
    </row>
    <row r="32" ht="13.699999999999999" customHeight="1">
      <c r="A32" s="3"/>
      <c r="B32" s="27"/>
      <c r="C32" s="3"/>
      <c r="D32" s="14" t="s">
        <v>21</v>
      </c>
      <c r="E32" s="14"/>
      <c r="F32" s="15">
        <v>2.5255999999999998</v>
      </c>
      <c r="G32" s="8"/>
    </row>
    <row r="33" ht="13.699999999999999" customHeight="1">
      <c r="A33" s="3"/>
      <c r="B33" s="28"/>
      <c r="C33" s="3"/>
      <c r="D33" s="14" t="s">
        <v>22</v>
      </c>
      <c r="E33" s="14"/>
      <c r="F33" s="15">
        <v>4.0361500000000001</v>
      </c>
      <c r="G33" s="8"/>
    </row>
    <row r="34" ht="13.699999999999999" customHeight="1">
      <c r="A34" s="3"/>
      <c r="B34" s="26" t="s">
        <v>29</v>
      </c>
      <c r="C34" s="3"/>
      <c r="D34" s="14" t="s">
        <v>20</v>
      </c>
      <c r="E34" s="14"/>
      <c r="F34" s="15">
        <v>0.01474</v>
      </c>
      <c r="G34" s="8"/>
    </row>
    <row r="35" ht="13.699999999999999" customHeight="1">
      <c r="A35" s="3"/>
      <c r="B35" s="27"/>
      <c r="C35" s="3"/>
      <c r="D35" s="14" t="s">
        <v>21</v>
      </c>
      <c r="E35" s="14"/>
      <c r="F35" s="15">
        <v>2.5255999999999998</v>
      </c>
      <c r="G35" s="8"/>
    </row>
    <row r="36" ht="13.699999999999999" customHeight="1">
      <c r="A36" s="3"/>
      <c r="B36" s="28"/>
      <c r="C36" s="3"/>
      <c r="D36" s="14" t="s">
        <v>22</v>
      </c>
      <c r="E36" s="14"/>
      <c r="F36" s="15">
        <v>4.0361500000000001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1.4617199999999999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2.5255999999999998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4.0361500000000001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0.01474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2.5255999999999998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4.0361500000000001</v>
      </c>
      <c r="G42" s="8"/>
    </row>
    <row r="43" ht="26.25" customHeight="1">
      <c r="A43" s="3"/>
      <c r="B43" s="13" t="s">
        <v>32</v>
      </c>
      <c r="C43" s="3"/>
      <c r="D43" s="17" t="s">
        <v>20</v>
      </c>
      <c r="E43" s="17"/>
      <c r="F43" s="15">
        <v>1.4617199999999999</v>
      </c>
      <c r="G43" s="8"/>
    </row>
    <row r="44" ht="25.5" customHeight="1">
      <c r="A44" s="3"/>
      <c r="B44" s="13"/>
      <c r="C44" s="3"/>
      <c r="D44" s="17" t="s">
        <v>21</v>
      </c>
      <c r="E44" s="17"/>
      <c r="F44" s="15">
        <v>2.5255999999999998</v>
      </c>
      <c r="G44" s="8"/>
    </row>
    <row r="45" ht="27.75" customHeight="1">
      <c r="A45" s="3"/>
      <c r="B45" s="13"/>
      <c r="C45" s="3"/>
      <c r="D45" s="17" t="s">
        <v>22</v>
      </c>
      <c r="E45" s="17"/>
      <c r="F45" s="15">
        <v>4.0361500000000001</v>
      </c>
      <c r="G45" s="8"/>
    </row>
    <row r="46" ht="36" customHeight="1">
      <c r="A46" s="3"/>
      <c r="B46" s="13" t="s">
        <v>33</v>
      </c>
      <c r="C46" s="3"/>
      <c r="D46" s="17" t="s">
        <v>20</v>
      </c>
      <c r="E46" s="17"/>
      <c r="F46" s="15">
        <v>1.4617199999999999</v>
      </c>
      <c r="G46" s="8"/>
    </row>
    <row r="47" ht="33.75" customHeight="1">
      <c r="A47" s="3"/>
      <c r="B47" s="13"/>
      <c r="C47" s="3"/>
      <c r="D47" s="29" t="s">
        <v>21</v>
      </c>
      <c r="E47" s="29"/>
      <c r="F47" s="22">
        <v>2.5255999999999998</v>
      </c>
      <c r="G47" s="8"/>
    </row>
    <row r="48" ht="30" customHeight="1">
      <c r="A48" s="3"/>
      <c r="B48" s="13"/>
      <c r="C48" s="3"/>
      <c r="D48" s="29" t="s">
        <v>22</v>
      </c>
      <c r="E48" s="29"/>
      <c r="F48" s="22">
        <v>4.0361500000000001</v>
      </c>
      <c r="G48" s="8"/>
    </row>
    <row r="49" ht="25.5" customHeight="1">
      <c r="A49" s="3"/>
      <c r="B49" s="13" t="s">
        <v>34</v>
      </c>
      <c r="C49" s="3"/>
      <c r="D49" s="29" t="s">
        <v>20</v>
      </c>
      <c r="E49" s="29"/>
      <c r="F49" s="22">
        <v>0.01474</v>
      </c>
      <c r="G49" s="8"/>
    </row>
    <row r="50" ht="13.699999999999999" customHeight="1">
      <c r="A50" s="3"/>
      <c r="B50" s="13"/>
      <c r="C50" s="3"/>
      <c r="D50" s="29" t="s">
        <v>21</v>
      </c>
      <c r="E50" s="29"/>
      <c r="F50" s="22">
        <v>2.5255999999999998</v>
      </c>
      <c r="G50" s="8"/>
    </row>
    <row r="51" ht="13.699999999999999" customHeight="1">
      <c r="A51" s="3"/>
      <c r="B51" s="13"/>
      <c r="C51" s="3"/>
      <c r="D51" s="29" t="s">
        <v>22</v>
      </c>
      <c r="E51" s="29"/>
      <c r="F51" s="22">
        <v>4.0361500000000001</v>
      </c>
      <c r="G51" s="8"/>
    </row>
    <row r="52" ht="38.25" customHeight="1">
      <c r="A52" s="3"/>
      <c r="B52" s="13" t="s">
        <v>38</v>
      </c>
      <c r="C52" s="3"/>
      <c r="D52" s="29" t="s">
        <v>20</v>
      </c>
      <c r="E52" s="29"/>
      <c r="F52" s="22">
        <v>1.4617199999999999</v>
      </c>
      <c r="G52" s="8"/>
    </row>
    <row r="53" ht="48" customHeight="1">
      <c r="A53" s="3"/>
      <c r="B53" s="13"/>
      <c r="C53" s="3"/>
      <c r="D53" s="29" t="s">
        <v>21</v>
      </c>
      <c r="E53" s="29"/>
      <c r="F53" s="22">
        <v>2.5255999999999998</v>
      </c>
      <c r="G53" s="8"/>
    </row>
    <row r="54" ht="56.100000000000001" customHeight="1">
      <c r="A54" s="3"/>
      <c r="B54" s="13"/>
      <c r="C54" s="3"/>
      <c r="D54" s="29" t="s">
        <v>22</v>
      </c>
      <c r="E54" s="29"/>
      <c r="F54" s="22">
        <v>4.0361500000000001</v>
      </c>
      <c r="G54" s="8"/>
    </row>
    <row r="55" s="5" customFormat="1" ht="27" customHeight="1">
      <c r="A55" s="3"/>
      <c r="B55" s="6" t="s">
        <v>11</v>
      </c>
      <c r="C55" s="3"/>
      <c r="D55" s="30" t="s">
        <v>36</v>
      </c>
      <c r="E55" s="30"/>
      <c r="F55" s="30"/>
      <c r="G55" s="8"/>
    </row>
    <row r="56">
      <c r="A56" s="3"/>
      <c r="B56" s="9" t="s">
        <v>15</v>
      </c>
      <c r="C56" s="3"/>
      <c r="D56" s="31">
        <v>1931640.8100000001</v>
      </c>
      <c r="E56" s="31">
        <v>120.56</v>
      </c>
      <c r="F56" s="32">
        <v>3.4395500000000001</v>
      </c>
      <c r="G56" s="8"/>
      <c r="H56" s="12">
        <f>'[1]ТМ-котловые_прочие (прев)'!E190</f>
        <v>1530618.71</v>
      </c>
      <c r="I56" s="12">
        <f>'[1]ТМ-котловые_прочие (прев)'!F190</f>
        <v>94.560000000000002</v>
      </c>
      <c r="J56" s="1">
        <f>'[1]ТМ-котловые_прочие (прев)'!G190</f>
        <v>2.6430600000000002</v>
      </c>
      <c r="K56" s="12">
        <f t="shared" ref="K56:M59" si="13">+H56-D56</f>
        <v>-401022.10000000009</v>
      </c>
      <c r="L56" s="12">
        <f t="shared" si="13"/>
        <v>-26</v>
      </c>
      <c r="M56" s="12">
        <f t="shared" si="13"/>
        <v>-0.79648999999999992</v>
      </c>
    </row>
    <row r="57">
      <c r="A57" s="3"/>
      <c r="B57" s="9" t="s">
        <v>16</v>
      </c>
      <c r="C57" s="3"/>
      <c r="D57" s="31">
        <v>2367057.98</v>
      </c>
      <c r="E57" s="31">
        <v>173.21000000000001</v>
      </c>
      <c r="F57" s="32">
        <v>4.1813700000000003</v>
      </c>
      <c r="G57" s="8"/>
      <c r="H57" s="12">
        <f>'[1]ТМ-котловые_прочие (прев)'!E191</f>
        <v>2014346</v>
      </c>
      <c r="I57" s="12">
        <f>'[1]ТМ-котловые_прочие (прев)'!F191</f>
        <v>140.11000000000001</v>
      </c>
      <c r="J57" s="1">
        <f>'[1]ТМ-котловые_прочие (прев)'!G191</f>
        <v>2.92598</v>
      </c>
      <c r="K57" s="12">
        <f t="shared" si="13"/>
        <v>-352711.97999999998</v>
      </c>
      <c r="L57" s="12">
        <f t="shared" si="13"/>
        <v>-33.099999999999994</v>
      </c>
      <c r="M57" s="12">
        <f t="shared" si="13"/>
        <v>-1.2553900000000002</v>
      </c>
    </row>
    <row r="58">
      <c r="A58" s="3"/>
      <c r="B58" s="9" t="s">
        <v>17</v>
      </c>
      <c r="C58" s="3"/>
      <c r="D58" s="31">
        <v>2853659.3300000001</v>
      </c>
      <c r="E58" s="31">
        <v>342.92000000000002</v>
      </c>
      <c r="F58" s="32">
        <v>4.9584900000000003</v>
      </c>
      <c r="G58" s="8"/>
      <c r="H58" s="12">
        <f>'[1]ТМ-котловые_прочие (прев)'!E192</f>
        <v>2364453.8300000001</v>
      </c>
      <c r="I58" s="12">
        <f>'[1]ТМ-котловые_прочие (прев)'!F192</f>
        <v>273.93000000000001</v>
      </c>
      <c r="J58" s="1">
        <f>'[1]ТМ-котловые_прочие (прев)'!G192</f>
        <v>3.5670999999999999</v>
      </c>
      <c r="K58" s="12">
        <f t="shared" si="13"/>
        <v>-489205.5</v>
      </c>
      <c r="L58" s="12">
        <f t="shared" si="13"/>
        <v>-68.990000000000009</v>
      </c>
      <c r="M58" s="12">
        <f t="shared" si="13"/>
        <v>-1.3913900000000003</v>
      </c>
    </row>
    <row r="59">
      <c r="A59" s="3"/>
      <c r="B59" s="9" t="s">
        <v>18</v>
      </c>
      <c r="C59" s="3"/>
      <c r="D59" s="31">
        <v>2790253.2000000002</v>
      </c>
      <c r="E59" s="31">
        <v>1107.05</v>
      </c>
      <c r="F59" s="32">
        <v>6.94041</v>
      </c>
      <c r="G59" s="8"/>
      <c r="H59" s="12">
        <f>'[1]ТМ-котловые_прочие (прев)'!E193</f>
        <v>2225082.2999999998</v>
      </c>
      <c r="I59" s="12">
        <f>'[1]ТМ-котловые_прочие (прев)'!F193</f>
        <v>914.50999999999999</v>
      </c>
      <c r="J59" s="1">
        <f>'[1]ТМ-котловые_прочие (прев)'!G193</f>
        <v>5.1432500000000001</v>
      </c>
      <c r="K59" s="12">
        <f t="shared" si="13"/>
        <v>-565170.90000000037</v>
      </c>
      <c r="L59" s="12">
        <f t="shared" si="13"/>
        <v>-192.53999999999996</v>
      </c>
      <c r="M59" s="12">
        <f t="shared" si="13"/>
        <v>-1.7971599999999999</v>
      </c>
    </row>
    <row r="60" ht="13.699999999999999" customHeight="1">
      <c r="A60" s="3"/>
      <c r="B60" s="13" t="s">
        <v>19</v>
      </c>
      <c r="C60" s="3"/>
      <c r="D60" s="33" t="s">
        <v>20</v>
      </c>
      <c r="E60" s="33"/>
      <c r="F60" s="22">
        <v>1.8510500000000001</v>
      </c>
      <c r="G60" s="8"/>
    </row>
    <row r="61" ht="13.699999999999999" customHeight="1">
      <c r="A61" s="3"/>
      <c r="B61" s="13"/>
      <c r="C61" s="3"/>
      <c r="D61" s="33" t="s">
        <v>21</v>
      </c>
      <c r="E61" s="33"/>
      <c r="F61" s="22">
        <v>4.4186699999999997</v>
      </c>
      <c r="G61" s="8"/>
      <c r="K61" s="1">
        <v>1.8510500000000001</v>
      </c>
      <c r="L61" s="1">
        <v>4.4186699999999997</v>
      </c>
      <c r="M61" s="1">
        <v>5.1133300000000004</v>
      </c>
    </row>
    <row r="62" ht="13.699999999999999" customHeight="1">
      <c r="A62" s="3"/>
      <c r="B62" s="13"/>
      <c r="C62" s="3"/>
      <c r="D62" s="33" t="s">
        <v>22</v>
      </c>
      <c r="E62" s="33"/>
      <c r="F62" s="22">
        <v>5.1133300000000004</v>
      </c>
      <c r="G62" s="8"/>
      <c r="K62" s="1">
        <v>0.070120000000000002</v>
      </c>
      <c r="L62" s="1">
        <v>4.4186699999999997</v>
      </c>
      <c r="M62" s="1">
        <v>5.1133300000000004</v>
      </c>
    </row>
    <row r="63" ht="13.699999999999999" customHeight="1">
      <c r="A63" s="3"/>
      <c r="B63" s="13" t="s">
        <v>66</v>
      </c>
      <c r="C63" s="3"/>
      <c r="D63" s="33" t="s">
        <v>20</v>
      </c>
      <c r="E63" s="33"/>
      <c r="F63" s="22">
        <v>0.070120000000000002</v>
      </c>
      <c r="G63" s="8"/>
      <c r="K63" s="1">
        <v>0.070120000000000002</v>
      </c>
      <c r="L63" s="1">
        <v>4.4186699999999997</v>
      </c>
      <c r="M63" s="1">
        <v>5.1133300000000004</v>
      </c>
    </row>
    <row r="64" ht="13.699999999999999" customHeight="1">
      <c r="A64" s="3"/>
      <c r="B64" s="13"/>
      <c r="C64" s="3"/>
      <c r="D64" s="33" t="s">
        <v>21</v>
      </c>
      <c r="E64" s="33"/>
      <c r="F64" s="22">
        <v>4.4186699999999997</v>
      </c>
      <c r="G64" s="8"/>
      <c r="K64" s="1">
        <v>0.070120000000000002</v>
      </c>
      <c r="L64" s="1">
        <v>4.4186699999999997</v>
      </c>
      <c r="M64" s="1">
        <v>5.1133300000000004</v>
      </c>
    </row>
    <row r="65" ht="13.699999999999999" customHeight="1">
      <c r="A65" s="3"/>
      <c r="B65" s="13"/>
      <c r="C65" s="3"/>
      <c r="D65" s="33" t="s">
        <v>22</v>
      </c>
      <c r="E65" s="33"/>
      <c r="F65" s="22">
        <v>5.1133300000000004</v>
      </c>
      <c r="G65" s="8"/>
      <c r="K65" s="1">
        <v>0.070120000000000002</v>
      </c>
      <c r="L65" s="1">
        <v>4.4186699999999997</v>
      </c>
      <c r="M65" s="1">
        <v>5.1133300000000004</v>
      </c>
    </row>
    <row r="66" ht="13.699999999999999" customHeight="1">
      <c r="A66" s="3"/>
      <c r="B66" s="13" t="s">
        <v>67</v>
      </c>
      <c r="C66" s="3"/>
      <c r="D66" s="33" t="s">
        <v>20</v>
      </c>
      <c r="E66" s="33"/>
      <c r="F66" s="22">
        <v>0.070120000000000002</v>
      </c>
      <c r="G66" s="8"/>
      <c r="K66" s="1">
        <v>0.070120000000000002</v>
      </c>
      <c r="L66" s="1">
        <v>4.4186699999999997</v>
      </c>
      <c r="M66" s="1">
        <v>5.1133300000000004</v>
      </c>
    </row>
    <row r="67" ht="13.699999999999999" customHeight="1">
      <c r="A67" s="3"/>
      <c r="B67" s="13"/>
      <c r="C67" s="3"/>
      <c r="D67" s="33" t="s">
        <v>21</v>
      </c>
      <c r="E67" s="33"/>
      <c r="F67" s="22">
        <v>4.4186699999999997</v>
      </c>
      <c r="G67" s="8"/>
      <c r="K67" s="1">
        <v>0.070120000000000002</v>
      </c>
      <c r="L67" s="1">
        <v>4.4186699999999997</v>
      </c>
      <c r="M67" s="1">
        <v>5.1133300000000004</v>
      </c>
    </row>
    <row r="68" ht="13.699999999999999" customHeight="1">
      <c r="A68" s="3"/>
      <c r="B68" s="13"/>
      <c r="C68" s="3"/>
      <c r="D68" s="33" t="s">
        <v>22</v>
      </c>
      <c r="E68" s="33"/>
      <c r="F68" s="22">
        <v>5.1133300000000004</v>
      </c>
      <c r="G68" s="8"/>
      <c r="K68" s="1">
        <v>0.070120000000000002</v>
      </c>
      <c r="L68" s="1">
        <v>4.4186699999999997</v>
      </c>
      <c r="M68" s="1">
        <v>5.1133300000000004</v>
      </c>
    </row>
    <row r="69" ht="13.699999999999999" customHeight="1">
      <c r="A69" s="3"/>
      <c r="B69" s="13" t="s">
        <v>37</v>
      </c>
      <c r="C69" s="3"/>
      <c r="D69" s="33" t="s">
        <v>20</v>
      </c>
      <c r="E69" s="33"/>
      <c r="F69" s="22">
        <v>0.070120000000000002</v>
      </c>
      <c r="G69" s="8"/>
      <c r="K69" s="1">
        <v>1.8510500000000001</v>
      </c>
      <c r="L69" s="1">
        <v>4.4186699999999997</v>
      </c>
      <c r="M69" s="1">
        <v>5.1133300000000004</v>
      </c>
    </row>
    <row r="70" ht="13.699999999999999" customHeight="1">
      <c r="A70" s="3"/>
      <c r="B70" s="13"/>
      <c r="C70" s="3"/>
      <c r="D70" s="33" t="s">
        <v>21</v>
      </c>
      <c r="E70" s="33"/>
      <c r="F70" s="22">
        <v>4.4186699999999997</v>
      </c>
      <c r="G70" s="8"/>
      <c r="K70" s="1">
        <v>0.070120000000000002</v>
      </c>
      <c r="L70" s="1">
        <v>4.4186699999999997</v>
      </c>
      <c r="M70" s="1">
        <v>5.1133300000000004</v>
      </c>
    </row>
    <row r="71" ht="13.699999999999999" customHeight="1">
      <c r="A71" s="3"/>
      <c r="B71" s="13"/>
      <c r="C71" s="3"/>
      <c r="D71" s="33" t="s">
        <v>22</v>
      </c>
      <c r="E71" s="33"/>
      <c r="F71" s="22">
        <v>5.1133300000000004</v>
      </c>
      <c r="G71" s="8"/>
      <c r="K71" s="1">
        <v>1.8510500000000001</v>
      </c>
      <c r="L71" s="1">
        <v>4.4186699999999997</v>
      </c>
      <c r="M71" s="1">
        <v>5.1133300000000004</v>
      </c>
    </row>
    <row r="72" ht="13.699999999999999" customHeight="1">
      <c r="A72" s="3"/>
      <c r="B72" s="13" t="s">
        <v>68</v>
      </c>
      <c r="C72" s="3"/>
      <c r="D72" s="33" t="s">
        <v>20</v>
      </c>
      <c r="E72" s="33"/>
      <c r="F72" s="22">
        <v>0.070120000000000002</v>
      </c>
      <c r="G72" s="8"/>
      <c r="K72" s="1">
        <v>1.8510500000000001</v>
      </c>
      <c r="L72" s="1">
        <v>4.4186699999999997</v>
      </c>
      <c r="M72" s="1">
        <v>5.1133300000000004</v>
      </c>
    </row>
    <row r="73" ht="13.699999999999999" customHeight="1">
      <c r="A73" s="3"/>
      <c r="B73" s="13"/>
      <c r="C73" s="3"/>
      <c r="D73" s="33" t="s">
        <v>21</v>
      </c>
      <c r="E73" s="33"/>
      <c r="F73" s="22">
        <v>4.4186699999999997</v>
      </c>
      <c r="G73" s="8"/>
      <c r="K73" s="1">
        <v>0.070120000000000002</v>
      </c>
      <c r="L73" s="1">
        <v>4.4186699999999997</v>
      </c>
      <c r="M73" s="1">
        <v>5.1133300000000004</v>
      </c>
    </row>
    <row r="74" ht="13.699999999999999" customHeight="1">
      <c r="A74" s="3"/>
      <c r="B74" s="13"/>
      <c r="C74" s="3"/>
      <c r="D74" s="33" t="s">
        <v>22</v>
      </c>
      <c r="E74" s="33"/>
      <c r="F74" s="22">
        <v>5.1133300000000004</v>
      </c>
      <c r="G74" s="8"/>
      <c r="K74" s="1">
        <v>1.8510500000000001</v>
      </c>
      <c r="L74" s="1">
        <v>4.4186699999999997</v>
      </c>
      <c r="M74" s="1">
        <v>5.1133300000000004</v>
      </c>
    </row>
    <row r="75" ht="13.699999999999999" customHeight="1">
      <c r="A75" s="3"/>
      <c r="B75" s="26" t="s">
        <v>69</v>
      </c>
      <c r="C75" s="3"/>
      <c r="D75" s="33" t="s">
        <v>20</v>
      </c>
      <c r="E75" s="33"/>
      <c r="F75" s="22">
        <v>0.070120000000000002</v>
      </c>
      <c r="G75" s="8"/>
    </row>
    <row r="76" ht="13.699999999999999" customHeight="1">
      <c r="A76" s="3"/>
      <c r="B76" s="27"/>
      <c r="C76" s="3"/>
      <c r="D76" s="33" t="s">
        <v>21</v>
      </c>
      <c r="E76" s="33"/>
      <c r="F76" s="22">
        <v>4.4186699999999997</v>
      </c>
      <c r="G76" s="8"/>
    </row>
    <row r="77" ht="13.699999999999999" customHeight="1">
      <c r="A77" s="3"/>
      <c r="B77" s="28"/>
      <c r="C77" s="3"/>
      <c r="D77" s="33" t="s">
        <v>22</v>
      </c>
      <c r="E77" s="33"/>
      <c r="F77" s="22">
        <v>5.1133300000000004</v>
      </c>
      <c r="G77" s="8"/>
    </row>
    <row r="78" ht="13.699999999999999" customHeight="1">
      <c r="A78" s="3"/>
      <c r="B78" s="26" t="s">
        <v>28</v>
      </c>
      <c r="C78" s="3"/>
      <c r="D78" s="33" t="s">
        <v>20</v>
      </c>
      <c r="E78" s="33"/>
      <c r="F78" s="22">
        <v>0.070120000000000002</v>
      </c>
      <c r="G78" s="8"/>
    </row>
    <row r="79" ht="13.699999999999999" customHeight="1">
      <c r="A79" s="3"/>
      <c r="B79" s="27"/>
      <c r="C79" s="3"/>
      <c r="D79" s="33" t="s">
        <v>21</v>
      </c>
      <c r="E79" s="33"/>
      <c r="F79" s="22">
        <v>4.4186699999999997</v>
      </c>
      <c r="G79" s="8"/>
    </row>
    <row r="80" ht="13.699999999999999" customHeight="1">
      <c r="A80" s="3"/>
      <c r="B80" s="28"/>
      <c r="C80" s="3"/>
      <c r="D80" s="33" t="s">
        <v>22</v>
      </c>
      <c r="E80" s="33"/>
      <c r="F80" s="22">
        <v>5.1133300000000004</v>
      </c>
      <c r="G80" s="8"/>
    </row>
    <row r="81" ht="13.699999999999999" customHeight="1">
      <c r="A81" s="3"/>
      <c r="B81" s="26" t="s">
        <v>29</v>
      </c>
      <c r="C81" s="3"/>
      <c r="D81" s="33" t="s">
        <v>20</v>
      </c>
      <c r="E81" s="33"/>
      <c r="F81" s="22">
        <v>0.070120000000000002</v>
      </c>
      <c r="G81" s="8"/>
    </row>
    <row r="82" ht="13.699999999999999" customHeight="1">
      <c r="A82" s="3"/>
      <c r="B82" s="27"/>
      <c r="C82" s="3"/>
      <c r="D82" s="33" t="s">
        <v>21</v>
      </c>
      <c r="E82" s="33"/>
      <c r="F82" s="22">
        <v>4.4186699999999997</v>
      </c>
      <c r="G82" s="8"/>
    </row>
    <row r="83" ht="13.699999999999999" customHeight="1">
      <c r="A83" s="3"/>
      <c r="B83" s="28"/>
      <c r="C83" s="3"/>
      <c r="D83" s="33" t="s">
        <v>22</v>
      </c>
      <c r="E83" s="33"/>
      <c r="F83" s="22">
        <v>5.1133300000000004</v>
      </c>
      <c r="G83" s="8"/>
    </row>
    <row r="84" ht="96" customHeight="1">
      <c r="A84" s="3"/>
      <c r="B84" s="13" t="s">
        <v>30</v>
      </c>
      <c r="C84" s="3"/>
      <c r="D84" s="29" t="s">
        <v>20</v>
      </c>
      <c r="E84" s="29"/>
      <c r="F84" s="22">
        <v>1.8510500000000001</v>
      </c>
      <c r="G84" s="8"/>
    </row>
    <row r="85" ht="96" customHeight="1">
      <c r="A85" s="3"/>
      <c r="B85" s="13"/>
      <c r="C85" s="3"/>
      <c r="D85" s="29" t="s">
        <v>21</v>
      </c>
      <c r="E85" s="29"/>
      <c r="F85" s="22">
        <v>4.4186699999999997</v>
      </c>
      <c r="G85" s="8"/>
    </row>
    <row r="86" ht="96" customHeight="1">
      <c r="A86" s="3"/>
      <c r="B86" s="13"/>
      <c r="C86" s="3"/>
      <c r="D86" s="29" t="s">
        <v>22</v>
      </c>
      <c r="E86" s="29"/>
      <c r="F86" s="22">
        <v>5.1133300000000004</v>
      </c>
      <c r="G86" s="8"/>
    </row>
    <row r="87" ht="13.699999999999999" customHeight="1">
      <c r="A87" s="3"/>
      <c r="B87" s="13" t="s">
        <v>31</v>
      </c>
      <c r="C87" s="3"/>
      <c r="D87" s="29" t="s">
        <v>20</v>
      </c>
      <c r="E87" s="29"/>
      <c r="F87" s="22">
        <v>0.070120000000000002</v>
      </c>
      <c r="G87" s="8"/>
    </row>
    <row r="88" ht="13.699999999999999" customHeight="1">
      <c r="A88" s="3"/>
      <c r="B88" s="13"/>
      <c r="C88" s="3"/>
      <c r="D88" s="29" t="s">
        <v>21</v>
      </c>
      <c r="E88" s="29"/>
      <c r="F88" s="22">
        <v>4.4186699999999997</v>
      </c>
      <c r="G88" s="8"/>
    </row>
    <row r="89" ht="13.699999999999999" customHeight="1">
      <c r="A89" s="3"/>
      <c r="B89" s="13"/>
      <c r="C89" s="3"/>
      <c r="D89" s="29" t="s">
        <v>22</v>
      </c>
      <c r="E89" s="29"/>
      <c r="F89" s="22">
        <v>5.1133300000000004</v>
      </c>
      <c r="G89" s="8"/>
    </row>
    <row r="90" ht="26.25" customHeight="1">
      <c r="A90" s="3"/>
      <c r="B90" s="13" t="s">
        <v>32</v>
      </c>
      <c r="C90" s="3"/>
      <c r="D90" s="29" t="s">
        <v>20</v>
      </c>
      <c r="E90" s="29"/>
      <c r="F90" s="22">
        <v>1.8510500000000001</v>
      </c>
      <c r="G90" s="8"/>
    </row>
    <row r="91" ht="26.25" customHeight="1">
      <c r="A91" s="3"/>
      <c r="B91" s="13"/>
      <c r="C91" s="3"/>
      <c r="D91" s="29" t="s">
        <v>21</v>
      </c>
      <c r="E91" s="29"/>
      <c r="F91" s="22">
        <v>4.4186699999999997</v>
      </c>
      <c r="G91" s="8"/>
    </row>
    <row r="92" ht="27" customHeight="1">
      <c r="A92" s="3"/>
      <c r="B92" s="13"/>
      <c r="C92" s="3"/>
      <c r="D92" s="29" t="s">
        <v>22</v>
      </c>
      <c r="E92" s="29"/>
      <c r="F92" s="22">
        <v>5.1133300000000004</v>
      </c>
      <c r="G92" s="8"/>
    </row>
    <row r="93" ht="36" customHeight="1">
      <c r="A93" s="3"/>
      <c r="B93" s="13" t="s">
        <v>33</v>
      </c>
      <c r="C93" s="3"/>
      <c r="D93" s="29" t="s">
        <v>20</v>
      </c>
      <c r="E93" s="29"/>
      <c r="F93" s="22">
        <v>1.8510500000000001</v>
      </c>
      <c r="G93" s="8"/>
    </row>
    <row r="94" ht="33.75" customHeight="1">
      <c r="A94" s="3"/>
      <c r="B94" s="13"/>
      <c r="C94" s="3"/>
      <c r="D94" s="29" t="s">
        <v>21</v>
      </c>
      <c r="E94" s="29"/>
      <c r="F94" s="22">
        <v>4.4186699999999997</v>
      </c>
      <c r="G94" s="8"/>
    </row>
    <row r="95" ht="30" customHeight="1">
      <c r="A95" s="3"/>
      <c r="B95" s="13"/>
      <c r="C95" s="3"/>
      <c r="D95" s="29" t="s">
        <v>22</v>
      </c>
      <c r="E95" s="29"/>
      <c r="F95" s="22">
        <v>5.1133300000000004</v>
      </c>
      <c r="G95" s="8"/>
    </row>
    <row r="96" ht="25.5" customHeight="1">
      <c r="A96" s="3"/>
      <c r="B96" s="13" t="s">
        <v>34</v>
      </c>
      <c r="C96" s="3"/>
      <c r="D96" s="29" t="s">
        <v>20</v>
      </c>
      <c r="E96" s="29"/>
      <c r="F96" s="22">
        <v>0.070120000000000002</v>
      </c>
      <c r="G96" s="8"/>
    </row>
    <row r="97" ht="13.699999999999999" customHeight="1">
      <c r="A97" s="3"/>
      <c r="B97" s="13"/>
      <c r="C97" s="3"/>
      <c r="D97" s="29" t="s">
        <v>21</v>
      </c>
      <c r="E97" s="29"/>
      <c r="F97" s="22">
        <v>4.4186699999999997</v>
      </c>
      <c r="G97" s="8"/>
    </row>
    <row r="98" ht="13.699999999999999" customHeight="1">
      <c r="A98" s="3"/>
      <c r="B98" s="13"/>
      <c r="C98" s="3"/>
      <c r="D98" s="29" t="s">
        <v>22</v>
      </c>
      <c r="E98" s="29"/>
      <c r="F98" s="22">
        <v>5.1133300000000004</v>
      </c>
      <c r="G98" s="8"/>
    </row>
    <row r="99" ht="46.5" customHeight="1">
      <c r="A99" s="3"/>
      <c r="B99" s="13" t="s">
        <v>38</v>
      </c>
      <c r="C99" s="3"/>
      <c r="D99" s="29" t="s">
        <v>20</v>
      </c>
      <c r="E99" s="29"/>
      <c r="F99" s="22">
        <v>1.8510500000000001</v>
      </c>
      <c r="G99" s="8"/>
    </row>
    <row r="100" ht="54.75" customHeight="1">
      <c r="A100" s="3"/>
      <c r="B100" s="13"/>
      <c r="C100" s="3"/>
      <c r="D100" s="29" t="s">
        <v>21</v>
      </c>
      <c r="E100" s="29"/>
      <c r="F100" s="22">
        <v>4.4186699999999997</v>
      </c>
      <c r="G100" s="8"/>
    </row>
    <row r="101" ht="56.100000000000001" customHeight="1">
      <c r="A101" s="3"/>
      <c r="B101" s="13"/>
      <c r="C101" s="3"/>
      <c r="D101" s="29" t="s">
        <v>22</v>
      </c>
      <c r="E101" s="29"/>
      <c r="F101" s="22">
        <v>5.1133300000000004</v>
      </c>
      <c r="G101" s="8"/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4.75" customHeight="1">
      <c r="A105" s="20" t="s">
        <v>70</v>
      </c>
      <c r="B105" s="20"/>
      <c r="C105" s="20"/>
      <c r="D105" s="20"/>
      <c r="E105" s="20"/>
      <c r="F105" s="20"/>
      <c r="G105" s="20"/>
    </row>
    <row r="107">
      <c r="A107" s="21" t="s">
        <v>71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view="pageBreakPreview" topLeftCell="A49" zoomScale="70" workbookViewId="0">
      <selection activeCell="U72" activeCellId="0" sqref="U72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72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73</v>
      </c>
      <c r="B7" s="4" t="s">
        <v>74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75</v>
      </c>
      <c r="D8" s="7" t="s">
        <v>13</v>
      </c>
      <c r="E8" s="7"/>
      <c r="F8" s="7"/>
      <c r="G8" s="8" t="s">
        <v>76</v>
      </c>
    </row>
    <row r="9">
      <c r="A9" s="3"/>
      <c r="B9" s="9" t="s">
        <v>15</v>
      </c>
      <c r="C9" s="3"/>
      <c r="D9" s="10">
        <v>1695097.52</v>
      </c>
      <c r="E9" s="10">
        <v>203.63</v>
      </c>
      <c r="F9" s="11">
        <v>2.4635400000000001</v>
      </c>
      <c r="G9" s="8"/>
      <c r="H9" s="1">
        <v>1695097.52</v>
      </c>
      <c r="I9" s="1">
        <v>203.63</v>
      </c>
      <c r="J9" s="1">
        <v>2.4635400000000001</v>
      </c>
      <c r="K9" s="12">
        <f t="shared" ref="K9:M12" si="14">+H9-D9</f>
        <v>0</v>
      </c>
      <c r="L9" s="12">
        <f t="shared" si="14"/>
        <v>0</v>
      </c>
      <c r="M9" s="12">
        <f t="shared" si="14"/>
        <v>0</v>
      </c>
    </row>
    <row r="10">
      <c r="A10" s="3"/>
      <c r="B10" s="9" t="s">
        <v>16</v>
      </c>
      <c r="C10" s="3"/>
      <c r="D10" s="10">
        <v>1813025.6000000001</v>
      </c>
      <c r="E10" s="10">
        <v>346.07999999999998</v>
      </c>
      <c r="F10" s="32">
        <v>2.9096099999999998</v>
      </c>
      <c r="G10" s="8"/>
      <c r="H10" s="1">
        <v>1813025.6000000001</v>
      </c>
      <c r="I10" s="1">
        <v>346.07999999999998</v>
      </c>
      <c r="J10" s="1">
        <v>2.9096099999999998</v>
      </c>
      <c r="K10" s="12">
        <f t="shared" si="14"/>
        <v>0</v>
      </c>
      <c r="L10" s="12">
        <f t="shared" si="14"/>
        <v>0</v>
      </c>
      <c r="M10" s="12">
        <f t="shared" si="14"/>
        <v>0</v>
      </c>
    </row>
    <row r="11">
      <c r="A11" s="3"/>
      <c r="B11" s="9" t="s">
        <v>17</v>
      </c>
      <c r="C11" s="3"/>
      <c r="D11" s="10">
        <v>2016604.52</v>
      </c>
      <c r="E11" s="10">
        <v>561.14999999999998</v>
      </c>
      <c r="F11" s="11">
        <v>4.8552499999999998</v>
      </c>
      <c r="G11" s="8"/>
      <c r="H11" s="1">
        <v>2016604.52</v>
      </c>
      <c r="I11" s="1">
        <v>561.14999999999998</v>
      </c>
      <c r="J11" s="1">
        <v>4.8552499999999998</v>
      </c>
      <c r="K11" s="12">
        <f t="shared" si="14"/>
        <v>0</v>
      </c>
      <c r="L11" s="12">
        <f t="shared" si="14"/>
        <v>0</v>
      </c>
      <c r="M11" s="12">
        <f t="shared" si="14"/>
        <v>0</v>
      </c>
    </row>
    <row r="12">
      <c r="A12" s="3"/>
      <c r="B12" s="9" t="s">
        <v>18</v>
      </c>
      <c r="C12" s="3"/>
      <c r="D12" s="10">
        <v>2179559.6299999999</v>
      </c>
      <c r="E12" s="10">
        <v>1285.8699999999999</v>
      </c>
      <c r="F12" s="11">
        <v>7.3982799999999997</v>
      </c>
      <c r="G12" s="8"/>
      <c r="H12" s="1">
        <v>2179559.6299999999</v>
      </c>
      <c r="I12" s="1">
        <v>1285.8699999999999</v>
      </c>
      <c r="J12" s="1">
        <v>7.3982799999999997</v>
      </c>
      <c r="K12" s="12">
        <f t="shared" si="14"/>
        <v>0</v>
      </c>
      <c r="L12" s="12">
        <f t="shared" si="14"/>
        <v>0</v>
      </c>
      <c r="M12" s="12">
        <f t="shared" si="14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2.1305399999999999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3.0242399999999998</v>
      </c>
      <c r="G14" s="8"/>
      <c r="K14" s="1">
        <v>2.1305399999999999</v>
      </c>
      <c r="L14" s="1">
        <v>3.0242399999999998</v>
      </c>
      <c r="M14" s="1">
        <v>7.84823</v>
      </c>
    </row>
    <row r="15" ht="13.699999999999999" customHeight="1">
      <c r="A15" s="3"/>
      <c r="B15" s="13"/>
      <c r="C15" s="3"/>
      <c r="D15" s="14" t="s">
        <v>22</v>
      </c>
      <c r="E15" s="14"/>
      <c r="F15" s="15">
        <v>7.84823</v>
      </c>
      <c r="G15" s="8"/>
      <c r="K15" s="1">
        <v>1.95533</v>
      </c>
      <c r="L15" s="1">
        <v>3.0242399999999998</v>
      </c>
      <c r="M15" s="1">
        <v>7.84823</v>
      </c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1.95533</v>
      </c>
      <c r="G16" s="8"/>
      <c r="K16" s="1">
        <v>1.95533</v>
      </c>
      <c r="L16" s="1">
        <v>3.0242399999999998</v>
      </c>
      <c r="M16" s="1">
        <v>7.84823</v>
      </c>
    </row>
    <row r="17" ht="13.699999999999999" customHeight="1">
      <c r="A17" s="3"/>
      <c r="B17" s="13"/>
      <c r="C17" s="3"/>
      <c r="D17" s="14" t="s">
        <v>21</v>
      </c>
      <c r="E17" s="14"/>
      <c r="F17" s="15">
        <v>3.0242399999999998</v>
      </c>
      <c r="G17" s="8"/>
      <c r="K17" s="1">
        <v>1.95533</v>
      </c>
      <c r="L17" s="1">
        <v>3.0242399999999998</v>
      </c>
      <c r="M17" s="1">
        <v>7.84823</v>
      </c>
    </row>
    <row r="18" ht="13.699999999999999" customHeight="1">
      <c r="A18" s="3"/>
      <c r="B18" s="13"/>
      <c r="C18" s="3"/>
      <c r="D18" s="14" t="s">
        <v>22</v>
      </c>
      <c r="E18" s="14"/>
      <c r="F18" s="15">
        <v>7.84823</v>
      </c>
      <c r="G18" s="8"/>
      <c r="K18" s="1">
        <v>1.95533</v>
      </c>
      <c r="L18" s="1">
        <v>3.0242399999999998</v>
      </c>
      <c r="M18" s="1">
        <v>7.84823</v>
      </c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1.95533</v>
      </c>
      <c r="G19" s="8"/>
      <c r="K19" s="1">
        <v>1.95533</v>
      </c>
      <c r="L19" s="1">
        <v>3.0242399999999998</v>
      </c>
      <c r="M19" s="1">
        <v>7.84823</v>
      </c>
    </row>
    <row r="20" ht="13.699999999999999" customHeight="1">
      <c r="A20" s="3"/>
      <c r="B20" s="13"/>
      <c r="C20" s="3"/>
      <c r="D20" s="14" t="s">
        <v>21</v>
      </c>
      <c r="E20" s="14"/>
      <c r="F20" s="15">
        <v>3.0242399999999998</v>
      </c>
      <c r="G20" s="8"/>
      <c r="K20" s="1">
        <v>1.95533</v>
      </c>
      <c r="L20" s="1">
        <v>3.0242399999999998</v>
      </c>
      <c r="M20" s="1">
        <v>7.84823</v>
      </c>
    </row>
    <row r="21" ht="13.699999999999999" customHeight="1">
      <c r="A21" s="3"/>
      <c r="B21" s="13"/>
      <c r="C21" s="3"/>
      <c r="D21" s="14" t="s">
        <v>22</v>
      </c>
      <c r="E21" s="14"/>
      <c r="F21" s="15">
        <v>7.84823</v>
      </c>
      <c r="G21" s="8"/>
      <c r="K21" s="1">
        <v>1.95533</v>
      </c>
      <c r="L21" s="1">
        <v>3.0242399999999998</v>
      </c>
      <c r="M21" s="1">
        <v>7.84823</v>
      </c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1.95533</v>
      </c>
      <c r="G22" s="8"/>
      <c r="K22" s="1">
        <v>2.1305399999999999</v>
      </c>
      <c r="L22" s="1">
        <v>3.0242399999999998</v>
      </c>
      <c r="M22" s="1">
        <v>7.84823</v>
      </c>
    </row>
    <row r="23" ht="13.699999999999999" customHeight="1">
      <c r="A23" s="3"/>
      <c r="B23" s="13"/>
      <c r="C23" s="3"/>
      <c r="D23" s="14" t="s">
        <v>21</v>
      </c>
      <c r="E23" s="14"/>
      <c r="F23" s="15">
        <v>3.0242399999999998</v>
      </c>
      <c r="G23" s="8"/>
      <c r="K23" s="1">
        <v>2.1305399999999999</v>
      </c>
      <c r="L23" s="1">
        <v>3.0242399999999998</v>
      </c>
      <c r="M23" s="1">
        <v>7.84823</v>
      </c>
    </row>
    <row r="24" ht="13.699999999999999" customHeight="1">
      <c r="A24" s="3"/>
      <c r="B24" s="13"/>
      <c r="C24" s="3"/>
      <c r="D24" s="14" t="s">
        <v>22</v>
      </c>
      <c r="E24" s="14"/>
      <c r="F24" s="15">
        <v>7.84823</v>
      </c>
      <c r="G24" s="8"/>
      <c r="K24" s="1">
        <v>2.1305399999999999</v>
      </c>
      <c r="L24" s="1">
        <v>3.0242399999999998</v>
      </c>
      <c r="M24" s="1">
        <v>7.84823</v>
      </c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1.95533</v>
      </c>
      <c r="G25" s="8"/>
      <c r="K25" s="1">
        <v>2.1305399999999999</v>
      </c>
      <c r="L25" s="1">
        <v>3.0242399999999998</v>
      </c>
      <c r="M25" s="1">
        <v>7.84823</v>
      </c>
    </row>
    <row r="26" ht="13.699999999999999" customHeight="1">
      <c r="A26" s="3"/>
      <c r="B26" s="13"/>
      <c r="C26" s="3"/>
      <c r="D26" s="14" t="s">
        <v>21</v>
      </c>
      <c r="E26" s="14"/>
      <c r="F26" s="15">
        <v>3.0242399999999998</v>
      </c>
      <c r="G26" s="8"/>
      <c r="K26" s="1">
        <v>2.1305399999999999</v>
      </c>
      <c r="L26" s="1">
        <v>3.0242399999999998</v>
      </c>
      <c r="M26" s="1">
        <v>7.84823</v>
      </c>
    </row>
    <row r="27" ht="13.699999999999999" customHeight="1">
      <c r="A27" s="3"/>
      <c r="B27" s="13"/>
      <c r="C27" s="3"/>
      <c r="D27" s="14" t="s">
        <v>22</v>
      </c>
      <c r="E27" s="14"/>
      <c r="F27" s="15">
        <v>7.84823</v>
      </c>
      <c r="G27" s="8"/>
      <c r="K27" s="1">
        <v>2.1305399999999999</v>
      </c>
      <c r="L27" s="1">
        <v>3.0242399999999998</v>
      </c>
      <c r="M27" s="1">
        <v>7.84823</v>
      </c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1.95533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15">
        <v>3.0242399999999998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15">
        <v>7.84823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1.95533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15">
        <v>3.0242399999999998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15">
        <v>7.84823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1.95533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15">
        <v>3.0242399999999998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15">
        <v>7.84823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2.1305399999999999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3.0242399999999998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7.84823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2.1305399999999999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3.0242399999999998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7.84823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2.1305399999999999</v>
      </c>
      <c r="G43" s="8"/>
    </row>
    <row r="44" ht="24.75" customHeight="1">
      <c r="A44" s="3"/>
      <c r="B44" s="13"/>
      <c r="C44" s="3"/>
      <c r="D44" s="17" t="s">
        <v>21</v>
      </c>
      <c r="E44" s="17"/>
      <c r="F44" s="15">
        <v>3.0242399999999998</v>
      </c>
      <c r="G44" s="8"/>
    </row>
    <row r="45" ht="27" customHeight="1">
      <c r="A45" s="3"/>
      <c r="B45" s="13"/>
      <c r="C45" s="3"/>
      <c r="D45" s="17" t="s">
        <v>22</v>
      </c>
      <c r="E45" s="17"/>
      <c r="F45" s="15">
        <v>7.84823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2.1305399999999999</v>
      </c>
      <c r="G46" s="8"/>
    </row>
    <row r="47" ht="29.25" customHeight="1">
      <c r="A47" s="3"/>
      <c r="B47" s="13"/>
      <c r="C47" s="3"/>
      <c r="D47" s="17" t="s">
        <v>21</v>
      </c>
      <c r="E47" s="17"/>
      <c r="F47" s="15">
        <v>3.0242399999999998</v>
      </c>
      <c r="G47" s="8"/>
    </row>
    <row r="48" ht="33" customHeight="1">
      <c r="A48" s="3"/>
      <c r="B48" s="13"/>
      <c r="C48" s="3"/>
      <c r="D48" s="17" t="s">
        <v>22</v>
      </c>
      <c r="E48" s="17"/>
      <c r="F48" s="15">
        <v>7.84823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15">
        <v>2.1305399999999999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15">
        <v>3.0242399999999998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15">
        <v>7.84823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2.1305399999999999</v>
      </c>
      <c r="G52" s="8"/>
    </row>
    <row r="53" ht="54.75" customHeight="1">
      <c r="A53" s="3"/>
      <c r="B53" s="13"/>
      <c r="C53" s="3"/>
      <c r="D53" s="17" t="s">
        <v>21</v>
      </c>
      <c r="E53" s="17"/>
      <c r="F53" s="15">
        <v>3.0242399999999998</v>
      </c>
      <c r="G53" s="8"/>
    </row>
    <row r="54" ht="54.75" customHeight="1">
      <c r="A54" s="3"/>
      <c r="B54" s="13"/>
      <c r="C54" s="3"/>
      <c r="D54" s="17" t="s">
        <v>22</v>
      </c>
      <c r="E54" s="17"/>
      <c r="F54" s="15">
        <v>7.84823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1995299.29</v>
      </c>
      <c r="E56" s="10">
        <v>234.58000000000001</v>
      </c>
      <c r="F56" s="11">
        <v>3.0400100000000001</v>
      </c>
      <c r="G56" s="8"/>
      <c r="H56" s="1">
        <v>1695097.52</v>
      </c>
      <c r="I56" s="1">
        <v>203.63</v>
      </c>
      <c r="J56" s="1">
        <f>2463.54/1000</f>
        <v>2.4635400000000001</v>
      </c>
      <c r="K56" s="12">
        <f t="shared" ref="K56:M59" si="15">+H56-D56</f>
        <v>-300201.77000000002</v>
      </c>
      <c r="L56" s="12">
        <f t="shared" si="15"/>
        <v>-30.950000000000017</v>
      </c>
      <c r="M56" s="12">
        <f t="shared" si="15"/>
        <v>-0.57647000000000004</v>
      </c>
    </row>
    <row r="57">
      <c r="A57" s="3"/>
      <c r="B57" s="9" t="s">
        <v>16</v>
      </c>
      <c r="C57" s="3"/>
      <c r="D57" s="10">
        <v>2222225.48</v>
      </c>
      <c r="E57" s="10">
        <v>398.68000000000001</v>
      </c>
      <c r="F57" s="11">
        <v>3.5904600000000002</v>
      </c>
      <c r="G57" s="8"/>
      <c r="H57" s="1">
        <v>1813025.6000000001</v>
      </c>
      <c r="I57" s="1">
        <v>346.07999999999998</v>
      </c>
      <c r="J57" s="1">
        <f>2909.61/1000</f>
        <v>2.9096100000000003</v>
      </c>
      <c r="K57" s="12">
        <f t="shared" si="15"/>
        <v>-409199.87999999989</v>
      </c>
      <c r="L57" s="12">
        <f t="shared" si="15"/>
        <v>-52.600000000000023</v>
      </c>
      <c r="M57" s="12">
        <f t="shared" si="15"/>
        <v>-0.68084999999999996</v>
      </c>
    </row>
    <row r="58">
      <c r="A58" s="3"/>
      <c r="B58" s="9" t="s">
        <v>17</v>
      </c>
      <c r="C58" s="3"/>
      <c r="D58" s="10">
        <v>2497161.3799999999</v>
      </c>
      <c r="E58" s="10">
        <v>646.44000000000005</v>
      </c>
      <c r="F58" s="11">
        <v>5.9913800000000004</v>
      </c>
      <c r="G58" s="8"/>
      <c r="H58" s="1">
        <v>2016604.52</v>
      </c>
      <c r="I58" s="1">
        <v>561.14999999999998</v>
      </c>
      <c r="J58" s="1">
        <f>4855.25/1000</f>
        <v>4.8552499999999998</v>
      </c>
      <c r="K58" s="12">
        <f t="shared" si="15"/>
        <v>-480556.85999999987</v>
      </c>
      <c r="L58" s="12">
        <f t="shared" si="15"/>
        <v>-85.290000000000077</v>
      </c>
      <c r="M58" s="12">
        <f t="shared" si="15"/>
        <v>-1.1361300000000005</v>
      </c>
    </row>
    <row r="59">
      <c r="A59" s="3"/>
      <c r="B59" s="9" t="s">
        <v>18</v>
      </c>
      <c r="C59" s="3"/>
      <c r="D59" s="10">
        <v>2754309.5</v>
      </c>
      <c r="E59" s="10">
        <v>1481.3199999999999</v>
      </c>
      <c r="F59" s="11">
        <v>9.1272599999999997</v>
      </c>
      <c r="G59" s="8"/>
      <c r="H59" s="1">
        <v>2179559.6299999999</v>
      </c>
      <c r="I59" s="1">
        <v>1285.8699999999999</v>
      </c>
      <c r="J59" s="1">
        <f>7398.28/1000</f>
        <v>7.3982799999999997</v>
      </c>
      <c r="K59" s="12">
        <f t="shared" si="15"/>
        <v>-574749.87000000011</v>
      </c>
      <c r="L59" s="12">
        <f t="shared" si="15"/>
        <v>-195.45000000000005</v>
      </c>
      <c r="M59" s="12">
        <f t="shared" si="15"/>
        <v>-1.72898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22">
        <v>2.5566499999999999</v>
      </c>
      <c r="G60" s="8"/>
    </row>
    <row r="61" ht="13.699999999999999" customHeight="1">
      <c r="A61" s="3"/>
      <c r="B61" s="13"/>
      <c r="C61" s="3"/>
      <c r="D61" s="14" t="s">
        <v>21</v>
      </c>
      <c r="E61" s="14"/>
      <c r="F61" s="22">
        <v>5.59659</v>
      </c>
      <c r="G61" s="8"/>
      <c r="K61" s="1">
        <v>2.5566499999999999</v>
      </c>
      <c r="L61" s="1">
        <v>5.59659</v>
      </c>
      <c r="M61" s="1">
        <v>10.98752</v>
      </c>
    </row>
    <row r="62" ht="13.699999999999999" customHeight="1">
      <c r="A62" s="3"/>
      <c r="B62" s="13"/>
      <c r="C62" s="3"/>
      <c r="D62" s="14" t="s">
        <v>22</v>
      </c>
      <c r="E62" s="14"/>
      <c r="F62" s="22">
        <v>10.98752</v>
      </c>
      <c r="G62" s="8"/>
      <c r="K62" s="1">
        <v>2.3464</v>
      </c>
      <c r="L62" s="1">
        <v>5.59659</v>
      </c>
      <c r="M62" s="1">
        <v>10.98752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22">
        <v>2.3464</v>
      </c>
      <c r="G63" s="8"/>
      <c r="K63" s="1">
        <v>2.3464</v>
      </c>
      <c r="L63" s="1">
        <v>5.59659</v>
      </c>
      <c r="M63" s="1">
        <v>10.98752</v>
      </c>
    </row>
    <row r="64" ht="13.699999999999999" customHeight="1">
      <c r="A64" s="3"/>
      <c r="B64" s="13"/>
      <c r="C64" s="3"/>
      <c r="D64" s="14" t="s">
        <v>21</v>
      </c>
      <c r="E64" s="14"/>
      <c r="F64" s="22">
        <v>5.59659</v>
      </c>
      <c r="G64" s="8"/>
      <c r="K64" s="1">
        <v>2.3464</v>
      </c>
      <c r="L64" s="1">
        <v>5.59659</v>
      </c>
      <c r="M64" s="1">
        <v>10.98752</v>
      </c>
    </row>
    <row r="65" ht="13.699999999999999" customHeight="1">
      <c r="A65" s="3"/>
      <c r="B65" s="13"/>
      <c r="C65" s="3"/>
      <c r="D65" s="14" t="s">
        <v>22</v>
      </c>
      <c r="E65" s="14"/>
      <c r="F65" s="22">
        <v>10.98752</v>
      </c>
      <c r="G65" s="8"/>
      <c r="K65" s="1">
        <v>2.3464</v>
      </c>
      <c r="L65" s="1">
        <v>5.59659</v>
      </c>
      <c r="M65" s="1">
        <v>10.98752</v>
      </c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22">
        <v>2.3464</v>
      </c>
      <c r="G66" s="8"/>
      <c r="K66" s="1">
        <v>2.3464</v>
      </c>
      <c r="L66" s="1">
        <v>5.59659</v>
      </c>
      <c r="M66" s="1">
        <v>10.98752</v>
      </c>
    </row>
    <row r="67" ht="13.699999999999999" customHeight="1">
      <c r="A67" s="3"/>
      <c r="B67" s="13"/>
      <c r="C67" s="3"/>
      <c r="D67" s="14" t="s">
        <v>21</v>
      </c>
      <c r="E67" s="14"/>
      <c r="F67" s="22">
        <v>5.59659</v>
      </c>
      <c r="G67" s="8"/>
      <c r="K67" s="1">
        <v>2.3464</v>
      </c>
      <c r="L67" s="1">
        <v>5.59659</v>
      </c>
      <c r="M67" s="1">
        <v>10.98752</v>
      </c>
    </row>
    <row r="68" ht="13.699999999999999" customHeight="1">
      <c r="A68" s="3"/>
      <c r="B68" s="13"/>
      <c r="C68" s="3"/>
      <c r="D68" s="14" t="s">
        <v>22</v>
      </c>
      <c r="E68" s="14"/>
      <c r="F68" s="22">
        <v>10.98752</v>
      </c>
      <c r="G68" s="8"/>
      <c r="K68" s="1">
        <v>2.3464</v>
      </c>
      <c r="L68" s="1">
        <v>5.59659</v>
      </c>
      <c r="M68" s="1">
        <v>10.98752</v>
      </c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22">
        <v>2.3464</v>
      </c>
      <c r="G69" s="8"/>
      <c r="K69" s="1">
        <v>2.5566499999999999</v>
      </c>
      <c r="L69" s="1">
        <v>5.59659</v>
      </c>
      <c r="M69" s="1">
        <v>10.98752</v>
      </c>
    </row>
    <row r="70" ht="13.699999999999999" customHeight="1">
      <c r="A70" s="3"/>
      <c r="B70" s="13"/>
      <c r="C70" s="3"/>
      <c r="D70" s="14" t="s">
        <v>21</v>
      </c>
      <c r="E70" s="14"/>
      <c r="F70" s="22">
        <v>5.59659</v>
      </c>
      <c r="G70" s="8"/>
      <c r="K70" s="1">
        <v>2.5566499999999999</v>
      </c>
      <c r="L70" s="1">
        <v>5.59659</v>
      </c>
      <c r="M70" s="1">
        <v>10.98752</v>
      </c>
    </row>
    <row r="71" ht="13.699999999999999" customHeight="1">
      <c r="A71" s="3"/>
      <c r="B71" s="13"/>
      <c r="C71" s="3"/>
      <c r="D71" s="14" t="s">
        <v>22</v>
      </c>
      <c r="E71" s="14"/>
      <c r="F71" s="22">
        <v>10.98752</v>
      </c>
      <c r="G71" s="8"/>
      <c r="K71" s="1">
        <v>2.5566499999999999</v>
      </c>
      <c r="L71" s="1">
        <v>5.59659</v>
      </c>
      <c r="M71" s="1">
        <v>10.98752</v>
      </c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22">
        <v>2.3464</v>
      </c>
      <c r="G72" s="8"/>
      <c r="K72" s="1">
        <v>2.5566499999999999</v>
      </c>
      <c r="L72" s="1">
        <v>5.59659</v>
      </c>
      <c r="M72" s="1">
        <v>10.98752</v>
      </c>
    </row>
    <row r="73" ht="13.699999999999999" customHeight="1">
      <c r="A73" s="3"/>
      <c r="B73" s="13"/>
      <c r="C73" s="3"/>
      <c r="D73" s="14" t="s">
        <v>21</v>
      </c>
      <c r="E73" s="14"/>
      <c r="F73" s="22">
        <v>5.59659</v>
      </c>
      <c r="G73" s="8"/>
      <c r="K73" s="1">
        <v>2.5566499999999999</v>
      </c>
      <c r="L73" s="1">
        <v>5.59659</v>
      </c>
      <c r="M73" s="1">
        <v>10.98752</v>
      </c>
    </row>
    <row r="74" ht="13.699999999999999" customHeight="1">
      <c r="A74" s="3"/>
      <c r="B74" s="13"/>
      <c r="C74" s="3"/>
      <c r="D74" s="14" t="s">
        <v>22</v>
      </c>
      <c r="E74" s="14"/>
      <c r="F74" s="22">
        <v>10.98752</v>
      </c>
      <c r="G74" s="8"/>
      <c r="K74" s="1">
        <v>2.5566499999999999</v>
      </c>
      <c r="L74" s="1">
        <v>5.59659</v>
      </c>
      <c r="M74" s="1">
        <v>10.98752</v>
      </c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22">
        <v>2.3464</v>
      </c>
      <c r="G75" s="8"/>
    </row>
    <row r="76" ht="13.699999999999999" customHeight="1">
      <c r="A76" s="3"/>
      <c r="B76" s="13"/>
      <c r="C76" s="3"/>
      <c r="D76" s="14" t="s">
        <v>21</v>
      </c>
      <c r="E76" s="14"/>
      <c r="F76" s="22">
        <v>5.59659</v>
      </c>
      <c r="G76" s="8"/>
    </row>
    <row r="77" ht="13.699999999999999" customHeight="1">
      <c r="A77" s="3"/>
      <c r="B77" s="13"/>
      <c r="C77" s="3"/>
      <c r="D77" s="14" t="s">
        <v>22</v>
      </c>
      <c r="E77" s="14"/>
      <c r="F77" s="22">
        <v>10.98752</v>
      </c>
      <c r="G77" s="8"/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22">
        <v>2.3464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22">
        <v>5.59659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22">
        <v>10.98752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22">
        <v>2.3464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22">
        <v>5.59659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22">
        <v>10.98752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22">
        <v>2.5566499999999999</v>
      </c>
      <c r="G84" s="8"/>
    </row>
    <row r="85" ht="96" customHeight="1">
      <c r="A85" s="3"/>
      <c r="B85" s="13"/>
      <c r="C85" s="3"/>
      <c r="D85" s="17" t="s">
        <v>21</v>
      </c>
      <c r="E85" s="17"/>
      <c r="F85" s="22">
        <v>5.59659</v>
      </c>
      <c r="G85" s="8"/>
    </row>
    <row r="86" ht="96" customHeight="1">
      <c r="A86" s="3"/>
      <c r="B86" s="13"/>
      <c r="C86" s="3"/>
      <c r="D86" s="17" t="s">
        <v>22</v>
      </c>
      <c r="E86" s="17"/>
      <c r="F86" s="22">
        <v>10.98752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22">
        <v>2.5566499999999999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22">
        <v>5.59659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22">
        <v>10.98752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22">
        <v>2.5566499999999999</v>
      </c>
      <c r="G90" s="8"/>
    </row>
    <row r="91" ht="24.75" customHeight="1">
      <c r="A91" s="3"/>
      <c r="B91" s="13"/>
      <c r="C91" s="3"/>
      <c r="D91" s="17" t="s">
        <v>21</v>
      </c>
      <c r="E91" s="17"/>
      <c r="F91" s="22">
        <v>5.59659</v>
      </c>
      <c r="G91" s="8"/>
    </row>
    <row r="92" ht="27" customHeight="1">
      <c r="A92" s="3"/>
      <c r="B92" s="13"/>
      <c r="C92" s="3"/>
      <c r="D92" s="17" t="s">
        <v>22</v>
      </c>
      <c r="E92" s="17"/>
      <c r="F92" s="22">
        <v>10.98752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22">
        <v>2.5566499999999999</v>
      </c>
      <c r="G93" s="8"/>
    </row>
    <row r="94" ht="29.25" customHeight="1">
      <c r="A94" s="3"/>
      <c r="B94" s="13"/>
      <c r="C94" s="3"/>
      <c r="D94" s="17" t="s">
        <v>21</v>
      </c>
      <c r="E94" s="17"/>
      <c r="F94" s="22">
        <v>5.59659</v>
      </c>
      <c r="G94" s="8"/>
    </row>
    <row r="95" ht="33" customHeight="1">
      <c r="A95" s="3"/>
      <c r="B95" s="13"/>
      <c r="C95" s="3"/>
      <c r="D95" s="17" t="s">
        <v>22</v>
      </c>
      <c r="E95" s="17"/>
      <c r="F95" s="22">
        <v>10.98752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22">
        <v>2.5566499999999999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22">
        <v>5.59659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22">
        <v>10.98752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22">
        <v>2.5566499999999999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22">
        <v>5.59659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22">
        <v>10.98752</v>
      </c>
      <c r="G101" s="8"/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9.25" customHeight="1">
      <c r="A105" s="34" t="s">
        <v>77</v>
      </c>
      <c r="B105" s="34"/>
      <c r="C105" s="34"/>
      <c r="D105" s="34"/>
      <c r="E105" s="34"/>
      <c r="F105" s="34"/>
      <c r="G105" s="34"/>
    </row>
    <row r="107" ht="26.2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8">
    <tabColor rgb="FF00B0F0"/>
    <outlinePr applyStyles="0" summaryBelow="1" summaryRight="1" showOutlineSymbols="1"/>
    <pageSetUpPr autoPageBreaks="1" fitToPage="1"/>
  </sheetPr>
  <sheetViews>
    <sheetView view="pageBreakPreview" topLeftCell="A8" zoomScale="70" workbookViewId="0">
      <selection activeCell="L39" activeCellId="0" sqref="L39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0" style="1" width="9.140625"/>
    <col customWidth="1" min="11" max="11" style="1" width="12.42578125"/>
    <col min="12" max="16384" style="1" width="9.140625"/>
  </cols>
  <sheetData>
    <row r="2">
      <c r="A2" s="2" t="s">
        <v>78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79</v>
      </c>
      <c r="B7" s="4" t="s">
        <v>80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5" t="s">
        <v>81</v>
      </c>
      <c r="D8" s="7" t="s">
        <v>13</v>
      </c>
      <c r="E8" s="7"/>
      <c r="F8" s="7"/>
      <c r="G8" s="36" t="s">
        <v>82</v>
      </c>
    </row>
    <row r="9">
      <c r="A9" s="3"/>
      <c r="B9" s="9" t="s">
        <v>15</v>
      </c>
      <c r="C9" s="37"/>
      <c r="D9" s="10">
        <v>1268839.8700000001</v>
      </c>
      <c r="E9" s="10">
        <v>158.61000000000001</v>
      </c>
      <c r="F9" s="11">
        <v>2.5552000000000001</v>
      </c>
      <c r="G9" s="36"/>
      <c r="K9" s="12">
        <f t="shared" ref="K9:M12" si="16">+H9-D9</f>
        <v>-1268839.8700000001</v>
      </c>
      <c r="L9" s="12">
        <f>+I9-E9</f>
        <v>-158.61000000000001</v>
      </c>
      <c r="M9" s="12">
        <f t="shared" si="16"/>
        <v>-2.5552000000000001</v>
      </c>
    </row>
    <row r="10">
      <c r="A10" s="3"/>
      <c r="B10" s="9" t="s">
        <v>16</v>
      </c>
      <c r="C10" s="37"/>
      <c r="D10" s="10">
        <v>1990019.0900000001</v>
      </c>
      <c r="E10" s="10">
        <v>440.16000000000003</v>
      </c>
      <c r="F10" s="11">
        <v>4.4427599999999998</v>
      </c>
      <c r="G10" s="36"/>
      <c r="K10" s="12">
        <f t="shared" si="16"/>
        <v>-1990019.0900000001</v>
      </c>
      <c r="L10" s="12">
        <f t="shared" si="16"/>
        <v>-440.16000000000003</v>
      </c>
      <c r="M10" s="12">
        <f t="shared" si="16"/>
        <v>-4.4427599999999998</v>
      </c>
    </row>
    <row r="11">
      <c r="A11" s="3"/>
      <c r="B11" s="9" t="s">
        <v>17</v>
      </c>
      <c r="C11" s="37"/>
      <c r="D11" s="10">
        <v>2452152.5</v>
      </c>
      <c r="E11" s="10">
        <v>457.32999999999998</v>
      </c>
      <c r="F11" s="11">
        <v>4.9811300000000003</v>
      </c>
      <c r="G11" s="36"/>
      <c r="K11" s="12">
        <f t="shared" si="16"/>
        <v>-2452152.5</v>
      </c>
      <c r="L11" s="12">
        <f t="shared" si="16"/>
        <v>-457.32999999999998</v>
      </c>
      <c r="M11" s="12">
        <f t="shared" si="16"/>
        <v>-4.9811300000000003</v>
      </c>
    </row>
    <row r="12">
      <c r="A12" s="3"/>
      <c r="B12" s="9" t="s">
        <v>18</v>
      </c>
      <c r="C12" s="37"/>
      <c r="D12" s="10">
        <v>2532924.8999999999</v>
      </c>
      <c r="E12" s="10">
        <v>887.21000000000004</v>
      </c>
      <c r="F12" s="11">
        <v>6.0514799999999997</v>
      </c>
      <c r="G12" s="36"/>
      <c r="K12" s="12">
        <f t="shared" si="16"/>
        <v>-2532924.8999999999</v>
      </c>
      <c r="L12" s="12">
        <f t="shared" si="16"/>
        <v>-887.21000000000004</v>
      </c>
      <c r="M12" s="12">
        <f t="shared" si="16"/>
        <v>-6.0514799999999997</v>
      </c>
    </row>
    <row r="13" ht="13.699999999999999" customHeight="1">
      <c r="A13" s="3"/>
      <c r="B13" s="13" t="s">
        <v>19</v>
      </c>
      <c r="C13" s="37"/>
      <c r="D13" s="14" t="s">
        <v>20</v>
      </c>
      <c r="E13" s="14"/>
      <c r="F13" s="15">
        <v>3.2713100000000002</v>
      </c>
      <c r="G13" s="36"/>
    </row>
    <row r="14" ht="13.699999999999999" customHeight="1">
      <c r="A14" s="3"/>
      <c r="B14" s="13"/>
      <c r="C14" s="37"/>
      <c r="D14" s="14" t="s">
        <v>21</v>
      </c>
      <c r="E14" s="14"/>
      <c r="F14" s="15">
        <v>3.8296399999999999</v>
      </c>
      <c r="G14" s="36"/>
    </row>
    <row r="15" ht="13.699999999999999" customHeight="1">
      <c r="A15" s="3"/>
      <c r="B15" s="13"/>
      <c r="C15" s="37"/>
      <c r="D15" s="14" t="s">
        <v>22</v>
      </c>
      <c r="E15" s="14"/>
      <c r="F15" s="15">
        <v>8.4713100000000008</v>
      </c>
      <c r="G15" s="36"/>
    </row>
    <row r="16" ht="13.699999999999999" customHeight="1">
      <c r="A16" s="3"/>
      <c r="B16" s="13" t="s">
        <v>66</v>
      </c>
      <c r="C16" s="37"/>
      <c r="D16" s="14" t="s">
        <v>20</v>
      </c>
      <c r="E16" s="14"/>
      <c r="F16" s="15">
        <v>2.1463100000000002</v>
      </c>
      <c r="G16" s="36"/>
    </row>
    <row r="17" ht="13.699999999999999" customHeight="1">
      <c r="A17" s="3"/>
      <c r="B17" s="13"/>
      <c r="C17" s="37"/>
      <c r="D17" s="14" t="s">
        <v>21</v>
      </c>
      <c r="E17" s="14"/>
      <c r="F17" s="15">
        <v>2.5879699999999999</v>
      </c>
      <c r="G17" s="36"/>
      <c r="L17" s="1">
        <v>3.2713100000000002</v>
      </c>
      <c r="M17" s="1">
        <v>3.8296399999999999</v>
      </c>
      <c r="N17" s="1">
        <v>8.4713100000000008</v>
      </c>
    </row>
    <row r="18" ht="13.699999999999999" customHeight="1">
      <c r="A18" s="3"/>
      <c r="B18" s="13"/>
      <c r="C18" s="37"/>
      <c r="D18" s="14" t="s">
        <v>22</v>
      </c>
      <c r="E18" s="14"/>
      <c r="F18" s="15">
        <v>6.30464</v>
      </c>
      <c r="G18" s="36"/>
      <c r="L18" s="1">
        <v>2.1463100000000002</v>
      </c>
      <c r="M18" s="1">
        <v>2.5879699999999999</v>
      </c>
      <c r="N18" s="1">
        <v>6.30464</v>
      </c>
    </row>
    <row r="19" ht="13.699999999999999" customHeight="1">
      <c r="A19" s="3"/>
      <c r="B19" s="13" t="s">
        <v>67</v>
      </c>
      <c r="C19" s="37"/>
      <c r="D19" s="14" t="s">
        <v>20</v>
      </c>
      <c r="E19" s="14"/>
      <c r="F19" s="15">
        <v>2.1463100000000002</v>
      </c>
      <c r="G19" s="36"/>
      <c r="L19" s="1">
        <v>2.1463100000000002</v>
      </c>
      <c r="M19" s="1">
        <v>2.5879699999999999</v>
      </c>
      <c r="N19" s="1">
        <v>6.30464</v>
      </c>
    </row>
    <row r="20" ht="13.699999999999999" customHeight="1">
      <c r="A20" s="3"/>
      <c r="B20" s="13"/>
      <c r="C20" s="37"/>
      <c r="D20" s="14" t="s">
        <v>21</v>
      </c>
      <c r="E20" s="14"/>
      <c r="F20" s="15">
        <v>2.5879699999999999</v>
      </c>
      <c r="G20" s="36"/>
      <c r="L20" s="1">
        <v>2.1463100000000002</v>
      </c>
      <c r="M20" s="1">
        <v>2.5879699999999999</v>
      </c>
      <c r="N20" s="1">
        <v>6.30464</v>
      </c>
    </row>
    <row r="21" ht="13.699999999999999" customHeight="1">
      <c r="A21" s="3"/>
      <c r="B21" s="13"/>
      <c r="C21" s="37"/>
      <c r="D21" s="14" t="s">
        <v>22</v>
      </c>
      <c r="E21" s="14"/>
      <c r="F21" s="15">
        <v>6.30464</v>
      </c>
      <c r="G21" s="36"/>
      <c r="L21" s="1">
        <v>1.5796399999999999</v>
      </c>
      <c r="M21" s="1">
        <v>1.9713099999999999</v>
      </c>
      <c r="N21" s="1">
        <v>5.2213099999999999</v>
      </c>
    </row>
    <row r="22" ht="13.699999999999999" customHeight="1">
      <c r="A22" s="3"/>
      <c r="B22" s="13" t="s">
        <v>37</v>
      </c>
      <c r="C22" s="37"/>
      <c r="D22" s="14" t="s">
        <v>20</v>
      </c>
      <c r="E22" s="14"/>
      <c r="F22" s="15">
        <v>2.1463100000000002</v>
      </c>
      <c r="G22" s="36"/>
      <c r="L22" s="1">
        <v>1.5796399999999999</v>
      </c>
      <c r="M22" s="1">
        <v>1.9713099999999999</v>
      </c>
      <c r="N22" s="1">
        <v>5.2213099999999999</v>
      </c>
    </row>
    <row r="23" ht="13.699999999999999" customHeight="1">
      <c r="A23" s="3"/>
      <c r="B23" s="13"/>
      <c r="C23" s="37"/>
      <c r="D23" s="14" t="s">
        <v>21</v>
      </c>
      <c r="E23" s="14"/>
      <c r="F23" s="15">
        <v>2.5879699999999999</v>
      </c>
      <c r="G23" s="36"/>
      <c r="L23" s="1">
        <v>1.5796399999999999</v>
      </c>
      <c r="M23" s="1">
        <v>1.9713099999999999</v>
      </c>
      <c r="N23" s="1">
        <v>5.2213099999999999</v>
      </c>
    </row>
    <row r="24" ht="13.699999999999999" customHeight="1">
      <c r="A24" s="3"/>
      <c r="B24" s="13"/>
      <c r="C24" s="37"/>
      <c r="D24" s="14" t="s">
        <v>22</v>
      </c>
      <c r="E24" s="14"/>
      <c r="F24" s="15">
        <v>6.30464</v>
      </c>
      <c r="G24" s="36"/>
      <c r="L24" s="1">
        <v>1.5796399999999999</v>
      </c>
      <c r="M24" s="1">
        <v>1.9713099999999999</v>
      </c>
      <c r="N24" s="1">
        <v>5.2213099999999999</v>
      </c>
    </row>
    <row r="25" ht="13.699999999999999" customHeight="1">
      <c r="A25" s="3"/>
      <c r="B25" s="13" t="s">
        <v>68</v>
      </c>
      <c r="C25" s="37"/>
      <c r="D25" s="14" t="s">
        <v>20</v>
      </c>
      <c r="E25" s="14"/>
      <c r="F25" s="15">
        <v>1.5796399999999999</v>
      </c>
      <c r="G25" s="36"/>
      <c r="L25" s="1">
        <v>3.2713100000000002</v>
      </c>
      <c r="M25" s="1">
        <v>3.8296399999999999</v>
      </c>
      <c r="N25" s="1">
        <v>8.4713100000000008</v>
      </c>
    </row>
    <row r="26" ht="13.699999999999999" customHeight="1">
      <c r="A26" s="3"/>
      <c r="B26" s="13"/>
      <c r="C26" s="37"/>
      <c r="D26" s="14" t="s">
        <v>21</v>
      </c>
      <c r="E26" s="14"/>
      <c r="F26" s="15">
        <v>1.9713099999999999</v>
      </c>
      <c r="G26" s="36"/>
      <c r="L26" s="1">
        <v>1.5796399999999999</v>
      </c>
      <c r="M26" s="1">
        <v>1.9713099999999999</v>
      </c>
      <c r="N26" s="1">
        <v>5.2213099999999999</v>
      </c>
    </row>
    <row r="27" ht="13.699999999999999" customHeight="1">
      <c r="A27" s="3"/>
      <c r="B27" s="13"/>
      <c r="C27" s="37"/>
      <c r="D27" s="14" t="s">
        <v>22</v>
      </c>
      <c r="E27" s="14"/>
      <c r="F27" s="15">
        <v>5.2213099999999999</v>
      </c>
      <c r="G27" s="36"/>
      <c r="L27" s="1">
        <v>3.2713100000000002</v>
      </c>
      <c r="M27" s="1">
        <v>3.8296399999999999</v>
      </c>
      <c r="N27" s="1">
        <v>8.4713100000000008</v>
      </c>
    </row>
    <row r="28" ht="13.699999999999999" customHeight="1">
      <c r="A28" s="3"/>
      <c r="B28" s="13" t="s">
        <v>83</v>
      </c>
      <c r="C28" s="37"/>
      <c r="D28" s="14" t="s">
        <v>20</v>
      </c>
      <c r="E28" s="14"/>
      <c r="F28" s="15">
        <v>1.5796399999999999</v>
      </c>
      <c r="G28" s="36"/>
      <c r="L28" s="1">
        <v>3.2713100000000002</v>
      </c>
      <c r="M28" s="1">
        <v>3.8296399999999999</v>
      </c>
      <c r="N28" s="1">
        <v>8.4713100000000008</v>
      </c>
    </row>
    <row r="29" ht="13.699999999999999" customHeight="1">
      <c r="A29" s="3"/>
      <c r="B29" s="13"/>
      <c r="C29" s="37"/>
      <c r="D29" s="14" t="s">
        <v>21</v>
      </c>
      <c r="E29" s="14"/>
      <c r="F29" s="15">
        <v>1.9713099999999999</v>
      </c>
      <c r="G29" s="36"/>
      <c r="L29" s="1">
        <v>3.2713100000000002</v>
      </c>
      <c r="M29" s="1">
        <v>3.8296399999999999</v>
      </c>
      <c r="N29" s="1">
        <v>8.4713100000000008</v>
      </c>
    </row>
    <row r="30" ht="13.699999999999999" customHeight="1">
      <c r="A30" s="3"/>
      <c r="B30" s="13"/>
      <c r="C30" s="37"/>
      <c r="D30" s="14" t="s">
        <v>22</v>
      </c>
      <c r="E30" s="14"/>
      <c r="F30" s="15">
        <v>5.2213099999999999</v>
      </c>
      <c r="G30" s="36"/>
      <c r="L30" s="1">
        <v>3.2713100000000002</v>
      </c>
      <c r="M30" s="1">
        <v>3.8296399999999999</v>
      </c>
      <c r="N30" s="1">
        <v>8.4713100000000008</v>
      </c>
    </row>
    <row r="31" ht="13.699999999999999" customHeight="1">
      <c r="A31" s="3"/>
      <c r="B31" s="13" t="s">
        <v>28</v>
      </c>
      <c r="C31" s="37"/>
      <c r="D31" s="14" t="s">
        <v>20</v>
      </c>
      <c r="E31" s="14"/>
      <c r="F31" s="15">
        <v>1.5796399999999999</v>
      </c>
      <c r="G31" s="36"/>
    </row>
    <row r="32" ht="13.699999999999999" customHeight="1">
      <c r="A32" s="3"/>
      <c r="B32" s="13"/>
      <c r="C32" s="37"/>
      <c r="D32" s="14" t="s">
        <v>21</v>
      </c>
      <c r="E32" s="14"/>
      <c r="F32" s="15">
        <v>1.9713099999999999</v>
      </c>
      <c r="G32" s="36"/>
    </row>
    <row r="33" ht="13.699999999999999" customHeight="1">
      <c r="A33" s="3"/>
      <c r="B33" s="13"/>
      <c r="C33" s="37"/>
      <c r="D33" s="14" t="s">
        <v>22</v>
      </c>
      <c r="E33" s="14"/>
      <c r="F33" s="15">
        <v>5.2213099999999999</v>
      </c>
      <c r="G33" s="36"/>
    </row>
    <row r="34" ht="13.699999999999999" customHeight="1">
      <c r="A34" s="3"/>
      <c r="B34" s="13" t="s">
        <v>29</v>
      </c>
      <c r="C34" s="37"/>
      <c r="D34" s="14" t="s">
        <v>20</v>
      </c>
      <c r="E34" s="14"/>
      <c r="F34" s="15">
        <v>1.5796399999999999</v>
      </c>
      <c r="G34" s="36"/>
    </row>
    <row r="35" ht="13.699999999999999" customHeight="1">
      <c r="A35" s="3"/>
      <c r="B35" s="13"/>
      <c r="C35" s="37"/>
      <c r="D35" s="14" t="s">
        <v>21</v>
      </c>
      <c r="E35" s="14"/>
      <c r="F35" s="15">
        <v>1.9713099999999999</v>
      </c>
      <c r="G35" s="36"/>
    </row>
    <row r="36" ht="13.699999999999999" customHeight="1">
      <c r="A36" s="3"/>
      <c r="B36" s="13"/>
      <c r="C36" s="37"/>
      <c r="D36" s="14" t="s">
        <v>22</v>
      </c>
      <c r="E36" s="14"/>
      <c r="F36" s="15">
        <v>5.2213099999999999</v>
      </c>
      <c r="G36" s="36"/>
    </row>
    <row r="37" ht="96" customHeight="1">
      <c r="A37" s="3"/>
      <c r="B37" s="13" t="s">
        <v>30</v>
      </c>
      <c r="C37" s="37"/>
      <c r="D37" s="17" t="s">
        <v>20</v>
      </c>
      <c r="E37" s="17"/>
      <c r="F37" s="15">
        <v>3.2713100000000002</v>
      </c>
      <c r="G37" s="36"/>
    </row>
    <row r="38" ht="96" customHeight="1">
      <c r="A38" s="3"/>
      <c r="B38" s="13"/>
      <c r="C38" s="37"/>
      <c r="D38" s="17" t="s">
        <v>21</v>
      </c>
      <c r="E38" s="17"/>
      <c r="F38" s="15">
        <v>3.8296399999999999</v>
      </c>
      <c r="G38" s="36"/>
    </row>
    <row r="39" ht="96" customHeight="1">
      <c r="A39" s="3"/>
      <c r="B39" s="13"/>
      <c r="C39" s="37"/>
      <c r="D39" s="17" t="s">
        <v>22</v>
      </c>
      <c r="E39" s="17"/>
      <c r="F39" s="15">
        <v>8.4713100000000008</v>
      </c>
      <c r="G39" s="36"/>
    </row>
    <row r="40" ht="13.699999999999999" customHeight="1">
      <c r="A40" s="3"/>
      <c r="B40" s="13" t="s">
        <v>31</v>
      </c>
      <c r="C40" s="37"/>
      <c r="D40" s="17" t="s">
        <v>20</v>
      </c>
      <c r="E40" s="17"/>
      <c r="F40" s="15">
        <v>1.5796399999999999</v>
      </c>
      <c r="G40" s="36"/>
    </row>
    <row r="41" ht="13.699999999999999" customHeight="1">
      <c r="A41" s="3"/>
      <c r="B41" s="13"/>
      <c r="C41" s="37"/>
      <c r="D41" s="17" t="s">
        <v>21</v>
      </c>
      <c r="E41" s="17"/>
      <c r="F41" s="15">
        <v>1.9713099999999999</v>
      </c>
      <c r="G41" s="36"/>
    </row>
    <row r="42" ht="13.699999999999999" customHeight="1">
      <c r="A42" s="3"/>
      <c r="B42" s="13"/>
      <c r="C42" s="37"/>
      <c r="D42" s="17" t="s">
        <v>22</v>
      </c>
      <c r="E42" s="17"/>
      <c r="F42" s="15">
        <v>5.2213099999999999</v>
      </c>
      <c r="G42" s="36"/>
    </row>
    <row r="43" ht="26.25" customHeight="1">
      <c r="A43" s="3"/>
      <c r="B43" s="13" t="s">
        <v>32</v>
      </c>
      <c r="C43" s="37"/>
      <c r="D43" s="17" t="s">
        <v>20</v>
      </c>
      <c r="E43" s="17"/>
      <c r="F43" s="15">
        <v>3.2713100000000002</v>
      </c>
      <c r="G43" s="36"/>
    </row>
    <row r="44" ht="25.5" customHeight="1">
      <c r="A44" s="3"/>
      <c r="B44" s="13"/>
      <c r="C44" s="37"/>
      <c r="D44" s="17" t="s">
        <v>21</v>
      </c>
      <c r="E44" s="17"/>
      <c r="F44" s="15">
        <v>3.8296399999999999</v>
      </c>
      <c r="G44" s="36"/>
    </row>
    <row r="45" ht="27.75" customHeight="1">
      <c r="A45" s="3"/>
      <c r="B45" s="13"/>
      <c r="C45" s="37"/>
      <c r="D45" s="17" t="s">
        <v>22</v>
      </c>
      <c r="E45" s="17"/>
      <c r="F45" s="15">
        <v>8.4713100000000008</v>
      </c>
      <c r="G45" s="36"/>
    </row>
    <row r="46" ht="27.75" customHeight="1">
      <c r="A46" s="3"/>
      <c r="B46" s="13" t="s">
        <v>84</v>
      </c>
      <c r="C46" s="37"/>
      <c r="D46" s="17" t="s">
        <v>20</v>
      </c>
      <c r="E46" s="17"/>
      <c r="F46" s="15">
        <v>3.2713100000000002</v>
      </c>
      <c r="G46" s="36"/>
    </row>
    <row r="47" ht="27.75" customHeight="1">
      <c r="A47" s="3"/>
      <c r="B47" s="13"/>
      <c r="C47" s="37"/>
      <c r="D47" s="17" t="s">
        <v>21</v>
      </c>
      <c r="E47" s="17"/>
      <c r="F47" s="15">
        <v>3.8296399999999999</v>
      </c>
      <c r="G47" s="36"/>
    </row>
    <row r="48" ht="27.75" customHeight="1">
      <c r="A48" s="3"/>
      <c r="B48" s="13"/>
      <c r="C48" s="37"/>
      <c r="D48" s="17" t="s">
        <v>22</v>
      </c>
      <c r="E48" s="17"/>
      <c r="F48" s="15">
        <v>8.4713100000000008</v>
      </c>
      <c r="G48" s="36"/>
    </row>
    <row r="49" ht="25.5" customHeight="1">
      <c r="A49" s="3"/>
      <c r="B49" s="13" t="s">
        <v>34</v>
      </c>
      <c r="C49" s="37"/>
      <c r="D49" s="17" t="s">
        <v>20</v>
      </c>
      <c r="E49" s="17"/>
      <c r="F49" s="15">
        <v>3.2713100000000002</v>
      </c>
      <c r="G49" s="36"/>
    </row>
    <row r="50" ht="13.699999999999999" customHeight="1">
      <c r="A50" s="3"/>
      <c r="B50" s="13"/>
      <c r="C50" s="37"/>
      <c r="D50" s="17" t="s">
        <v>21</v>
      </c>
      <c r="E50" s="17"/>
      <c r="F50" s="15">
        <v>3.8296399999999999</v>
      </c>
      <c r="G50" s="36"/>
    </row>
    <row r="51" ht="13.699999999999999" customHeight="1">
      <c r="A51" s="3"/>
      <c r="B51" s="13"/>
      <c r="C51" s="37"/>
      <c r="D51" s="17" t="s">
        <v>22</v>
      </c>
      <c r="E51" s="17"/>
      <c r="F51" s="15">
        <v>8.4713100000000008</v>
      </c>
      <c r="G51" s="36"/>
    </row>
    <row r="52" ht="38.25" customHeight="1">
      <c r="A52" s="3"/>
      <c r="B52" s="13" t="s">
        <v>38</v>
      </c>
      <c r="C52" s="37"/>
      <c r="D52" s="17" t="s">
        <v>20</v>
      </c>
      <c r="E52" s="17"/>
      <c r="F52" s="15">
        <v>3.2713100000000002</v>
      </c>
      <c r="G52" s="36"/>
    </row>
    <row r="53" ht="48" customHeight="1">
      <c r="A53" s="3"/>
      <c r="B53" s="13"/>
      <c r="C53" s="37"/>
      <c r="D53" s="17" t="s">
        <v>21</v>
      </c>
      <c r="E53" s="17"/>
      <c r="F53" s="15">
        <v>3.8296399999999999</v>
      </c>
      <c r="G53" s="36"/>
    </row>
    <row r="54" ht="56.100000000000001" customHeight="1">
      <c r="A54" s="3"/>
      <c r="B54" s="13"/>
      <c r="C54" s="37"/>
      <c r="D54" s="17" t="s">
        <v>22</v>
      </c>
      <c r="E54" s="17"/>
      <c r="F54" s="15">
        <v>8.4713100000000008</v>
      </c>
      <c r="G54" s="36"/>
    </row>
    <row r="55" s="5" customFormat="1" ht="27" customHeight="1">
      <c r="A55" s="3"/>
      <c r="B55" s="6" t="s">
        <v>11</v>
      </c>
      <c r="C55" s="37"/>
      <c r="D55" s="7" t="s">
        <v>36</v>
      </c>
      <c r="E55" s="7"/>
      <c r="F55" s="7"/>
      <c r="G55" s="36"/>
    </row>
    <row r="56">
      <c r="A56" s="3"/>
      <c r="B56" s="9" t="s">
        <v>15</v>
      </c>
      <c r="C56" s="37"/>
      <c r="D56" s="10">
        <v>1719278.02</v>
      </c>
      <c r="E56" s="10">
        <v>182.72</v>
      </c>
      <c r="F56" s="11">
        <v>3.05857</v>
      </c>
      <c r="G56" s="36"/>
      <c r="K56" s="12">
        <f t="shared" ref="K56:M59" si="17">+H56-D56</f>
        <v>-1719278.02</v>
      </c>
      <c r="L56" s="12">
        <f t="shared" si="17"/>
        <v>-182.72</v>
      </c>
      <c r="M56" s="12">
        <f t="shared" si="17"/>
        <v>-3.05857</v>
      </c>
    </row>
    <row r="57">
      <c r="A57" s="3"/>
      <c r="B57" s="9" t="s">
        <v>16</v>
      </c>
      <c r="C57" s="37"/>
      <c r="D57" s="10">
        <v>2893487.7599999998</v>
      </c>
      <c r="E57" s="10">
        <v>507.06</v>
      </c>
      <c r="F57" s="11">
        <v>5.3179800000000004</v>
      </c>
      <c r="G57" s="36"/>
      <c r="K57" s="12">
        <f t="shared" si="17"/>
        <v>-2893487.7599999998</v>
      </c>
      <c r="L57" s="12">
        <f t="shared" si="17"/>
        <v>-507.06</v>
      </c>
      <c r="M57" s="12">
        <f t="shared" si="17"/>
        <v>-5.3179800000000004</v>
      </c>
    </row>
    <row r="58">
      <c r="A58" s="3"/>
      <c r="B58" s="9" t="s">
        <v>17</v>
      </c>
      <c r="C58" s="37"/>
      <c r="D58" s="10">
        <v>3153468.1200000001</v>
      </c>
      <c r="E58" s="10">
        <v>526.84000000000003</v>
      </c>
      <c r="F58" s="11">
        <v>5.9624100000000002</v>
      </c>
      <c r="G58" s="36"/>
      <c r="K58" s="12">
        <f t="shared" si="17"/>
        <v>-3153468.1200000001</v>
      </c>
      <c r="L58" s="12">
        <f t="shared" si="17"/>
        <v>-526.84000000000003</v>
      </c>
      <c r="M58" s="12">
        <f t="shared" si="17"/>
        <v>-5.9624100000000002</v>
      </c>
    </row>
    <row r="59">
      <c r="A59" s="3"/>
      <c r="B59" s="9" t="s">
        <v>18</v>
      </c>
      <c r="C59" s="37"/>
      <c r="D59" s="10">
        <v>3399185.2200000002</v>
      </c>
      <c r="E59" s="10">
        <v>1022.0700000000001</v>
      </c>
      <c r="F59" s="11">
        <v>7.2436199999999999</v>
      </c>
      <c r="G59" s="36"/>
      <c r="K59" s="12">
        <f t="shared" si="17"/>
        <v>-3399185.2200000002</v>
      </c>
      <c r="L59" s="12">
        <f t="shared" si="17"/>
        <v>-1022.0700000000001</v>
      </c>
      <c r="M59" s="12">
        <f t="shared" si="17"/>
        <v>-7.2436199999999999</v>
      </c>
    </row>
    <row r="60" ht="13.699999999999999" customHeight="1">
      <c r="A60" s="3"/>
      <c r="B60" s="13" t="s">
        <v>19</v>
      </c>
      <c r="C60" s="37"/>
      <c r="D60" s="14" t="s">
        <v>20</v>
      </c>
      <c r="E60" s="14"/>
      <c r="F60" s="15">
        <v>3.9012600000000002</v>
      </c>
      <c r="G60" s="36"/>
    </row>
    <row r="61" ht="13.699999999999999" customHeight="1">
      <c r="A61" s="3"/>
      <c r="B61" s="13"/>
      <c r="C61" s="37"/>
      <c r="D61" s="14" t="s">
        <v>21</v>
      </c>
      <c r="E61" s="14"/>
      <c r="F61" s="15">
        <v>6.3602699999999999</v>
      </c>
      <c r="G61" s="36"/>
    </row>
    <row r="62" ht="13.699999999999999" customHeight="1">
      <c r="A62" s="3"/>
      <c r="B62" s="13"/>
      <c r="C62" s="37"/>
      <c r="D62" s="14" t="s">
        <v>22</v>
      </c>
      <c r="E62" s="14"/>
      <c r="F62" s="15">
        <v>9.7761700000000005</v>
      </c>
      <c r="G62" s="36"/>
      <c r="K62" s="1">
        <v>3.9012600000000002</v>
      </c>
      <c r="L62" s="1">
        <v>6.3602699999999999</v>
      </c>
      <c r="M62" s="1">
        <v>9.7761700000000005</v>
      </c>
    </row>
    <row r="63" ht="13.699999999999999" customHeight="1">
      <c r="A63" s="3"/>
      <c r="B63" s="13" t="s">
        <v>66</v>
      </c>
      <c r="C63" s="37"/>
      <c r="D63" s="14" t="s">
        <v>20</v>
      </c>
      <c r="E63" s="14"/>
      <c r="F63" s="15">
        <v>2.64716</v>
      </c>
      <c r="G63" s="36"/>
      <c r="K63" s="1">
        <v>2.64716</v>
      </c>
      <c r="L63" s="1">
        <v>4.6143700000000001</v>
      </c>
      <c r="M63" s="1">
        <v>7.26797</v>
      </c>
    </row>
    <row r="64" ht="13.699999999999999" customHeight="1">
      <c r="A64" s="3"/>
      <c r="B64" s="13"/>
      <c r="C64" s="37"/>
      <c r="D64" s="14" t="s">
        <v>21</v>
      </c>
      <c r="E64" s="14"/>
      <c r="F64" s="15">
        <v>4.6143700000000001</v>
      </c>
      <c r="G64" s="36"/>
      <c r="K64" s="1">
        <v>2.64716</v>
      </c>
      <c r="L64" s="1">
        <v>4.6143700000000001</v>
      </c>
      <c r="M64" s="1">
        <v>7.26797</v>
      </c>
    </row>
    <row r="65" ht="13.699999999999999" customHeight="1">
      <c r="A65" s="3"/>
      <c r="B65" s="13"/>
      <c r="C65" s="37"/>
      <c r="D65" s="14" t="s">
        <v>22</v>
      </c>
      <c r="E65" s="14"/>
      <c r="F65" s="15">
        <v>7.26797</v>
      </c>
      <c r="G65" s="36"/>
      <c r="K65" s="1">
        <v>2.64716</v>
      </c>
      <c r="L65" s="1">
        <v>4.6143700000000001</v>
      </c>
      <c r="M65" s="1">
        <v>7.26797</v>
      </c>
    </row>
    <row r="66" ht="13.699999999999999" customHeight="1">
      <c r="A66" s="3"/>
      <c r="B66" s="13" t="s">
        <v>67</v>
      </c>
      <c r="C66" s="37"/>
      <c r="D66" s="14" t="s">
        <v>20</v>
      </c>
      <c r="E66" s="14"/>
      <c r="F66" s="15">
        <v>2.64716</v>
      </c>
      <c r="G66" s="36"/>
      <c r="K66" s="1">
        <v>2.0242100000000001</v>
      </c>
      <c r="L66" s="1">
        <v>3.74552</v>
      </c>
      <c r="M66" s="1">
        <v>6.0220700000000003</v>
      </c>
    </row>
    <row r="67" ht="13.699999999999999" customHeight="1">
      <c r="A67" s="3"/>
      <c r="B67" s="13"/>
      <c r="C67" s="37"/>
      <c r="D67" s="14" t="s">
        <v>21</v>
      </c>
      <c r="E67" s="14"/>
      <c r="F67" s="15">
        <v>4.6143700000000001</v>
      </c>
      <c r="G67" s="36"/>
      <c r="K67" s="1">
        <v>2.0242100000000001</v>
      </c>
      <c r="L67" s="1">
        <v>3.74552</v>
      </c>
      <c r="M67" s="1">
        <v>6.0220700000000003</v>
      </c>
    </row>
    <row r="68" ht="13.699999999999999" customHeight="1">
      <c r="A68" s="3"/>
      <c r="B68" s="13"/>
      <c r="C68" s="37"/>
      <c r="D68" s="14" t="s">
        <v>22</v>
      </c>
      <c r="E68" s="14"/>
      <c r="F68" s="15">
        <v>7.26797</v>
      </c>
      <c r="G68" s="36"/>
      <c r="K68" s="1">
        <v>2.0242100000000001</v>
      </c>
      <c r="L68" s="1">
        <v>3.74552</v>
      </c>
      <c r="M68" s="1">
        <v>6.0220700000000003</v>
      </c>
    </row>
    <row r="69" ht="13.699999999999999" customHeight="1">
      <c r="A69" s="3"/>
      <c r="B69" s="13" t="s">
        <v>37</v>
      </c>
      <c r="C69" s="37"/>
      <c r="D69" s="14" t="s">
        <v>20</v>
      </c>
      <c r="E69" s="14"/>
      <c r="F69" s="15">
        <v>2.64716</v>
      </c>
      <c r="G69" s="36"/>
      <c r="K69" s="1">
        <v>2.0242100000000001</v>
      </c>
      <c r="L69" s="1">
        <v>3.74552</v>
      </c>
      <c r="M69" s="1">
        <v>6.0220700000000003</v>
      </c>
    </row>
    <row r="70" ht="13.699999999999999" customHeight="1">
      <c r="A70" s="3"/>
      <c r="B70" s="13"/>
      <c r="C70" s="37"/>
      <c r="D70" s="14" t="s">
        <v>21</v>
      </c>
      <c r="E70" s="14"/>
      <c r="F70" s="15">
        <v>4.6143700000000001</v>
      </c>
      <c r="G70" s="36"/>
      <c r="K70" s="1">
        <v>3.9012600000000002</v>
      </c>
      <c r="L70" s="1">
        <v>6.3602699999999999</v>
      </c>
      <c r="M70" s="1">
        <v>9.7761700000000005</v>
      </c>
    </row>
    <row r="71" ht="13.699999999999999" customHeight="1">
      <c r="A71" s="3"/>
      <c r="B71" s="13"/>
      <c r="C71" s="37"/>
      <c r="D71" s="14" t="s">
        <v>22</v>
      </c>
      <c r="E71" s="14"/>
      <c r="F71" s="15">
        <v>7.26797</v>
      </c>
      <c r="G71" s="36"/>
      <c r="K71" s="1">
        <v>2.0242100000000001</v>
      </c>
      <c r="L71" s="1">
        <v>3.74552</v>
      </c>
      <c r="M71" s="1">
        <v>6.0220700000000003</v>
      </c>
    </row>
    <row r="72" ht="13.699999999999999" customHeight="1">
      <c r="A72" s="3"/>
      <c r="B72" s="13" t="s">
        <v>68</v>
      </c>
      <c r="C72" s="37"/>
      <c r="D72" s="14" t="s">
        <v>20</v>
      </c>
      <c r="E72" s="14"/>
      <c r="F72" s="15">
        <v>2.0242100000000001</v>
      </c>
      <c r="G72" s="36"/>
      <c r="K72" s="1">
        <v>3.9012600000000002</v>
      </c>
      <c r="L72" s="1">
        <v>6.3602699999999999</v>
      </c>
      <c r="M72" s="1">
        <v>9.7761700000000005</v>
      </c>
    </row>
    <row r="73" ht="13.699999999999999" customHeight="1">
      <c r="A73" s="3"/>
      <c r="B73" s="13"/>
      <c r="C73" s="37"/>
      <c r="D73" s="14" t="s">
        <v>21</v>
      </c>
      <c r="E73" s="14"/>
      <c r="F73" s="15">
        <v>3.74552</v>
      </c>
      <c r="G73" s="36"/>
      <c r="K73" s="1">
        <v>3.9012600000000002</v>
      </c>
      <c r="L73" s="1">
        <v>6.3602699999999999</v>
      </c>
      <c r="M73" s="1">
        <v>9.7761700000000005</v>
      </c>
    </row>
    <row r="74" ht="13.699999999999999" customHeight="1">
      <c r="A74" s="3"/>
      <c r="B74" s="13"/>
      <c r="C74" s="37"/>
      <c r="D74" s="14" t="s">
        <v>22</v>
      </c>
      <c r="E74" s="14"/>
      <c r="F74" s="15">
        <v>6.0220700000000003</v>
      </c>
      <c r="G74" s="36"/>
      <c r="K74" s="1">
        <v>3.9012600000000002</v>
      </c>
      <c r="L74" s="1">
        <v>6.3602699999999999</v>
      </c>
      <c r="M74" s="1">
        <v>9.7761700000000005</v>
      </c>
    </row>
    <row r="75" ht="13.699999999999999" customHeight="1">
      <c r="A75" s="3"/>
      <c r="B75" s="13" t="s">
        <v>83</v>
      </c>
      <c r="C75" s="37"/>
      <c r="D75" s="14" t="s">
        <v>20</v>
      </c>
      <c r="E75" s="14"/>
      <c r="F75" s="15">
        <v>2.0242100000000001</v>
      </c>
      <c r="G75" s="36"/>
      <c r="K75" s="1">
        <v>3.9012600000000002</v>
      </c>
      <c r="L75" s="1">
        <v>6.3602699999999999</v>
      </c>
      <c r="M75" s="1">
        <v>9.7761700000000005</v>
      </c>
    </row>
    <row r="76" ht="13.699999999999999" customHeight="1">
      <c r="A76" s="3"/>
      <c r="B76" s="13"/>
      <c r="C76" s="37"/>
      <c r="D76" s="14" t="s">
        <v>21</v>
      </c>
      <c r="E76" s="14"/>
      <c r="F76" s="15">
        <v>3.74552</v>
      </c>
      <c r="G76" s="36"/>
    </row>
    <row r="77" ht="13.699999999999999" customHeight="1">
      <c r="A77" s="3"/>
      <c r="B77" s="13"/>
      <c r="C77" s="37"/>
      <c r="D77" s="14" t="s">
        <v>22</v>
      </c>
      <c r="E77" s="14"/>
      <c r="F77" s="15">
        <v>6.0220700000000003</v>
      </c>
      <c r="G77" s="36"/>
    </row>
    <row r="78" ht="13.699999999999999" customHeight="1">
      <c r="A78" s="3"/>
      <c r="B78" s="13" t="s">
        <v>28</v>
      </c>
      <c r="C78" s="37"/>
      <c r="D78" s="14" t="s">
        <v>20</v>
      </c>
      <c r="E78" s="14"/>
      <c r="F78" s="15">
        <v>2.0242100000000001</v>
      </c>
      <c r="G78" s="36"/>
    </row>
    <row r="79" ht="13.699999999999999" customHeight="1">
      <c r="A79" s="3"/>
      <c r="B79" s="13"/>
      <c r="C79" s="37"/>
      <c r="D79" s="14" t="s">
        <v>21</v>
      </c>
      <c r="E79" s="14"/>
      <c r="F79" s="15">
        <v>3.74552</v>
      </c>
      <c r="G79" s="36"/>
    </row>
    <row r="80" ht="13.699999999999999" customHeight="1">
      <c r="A80" s="3"/>
      <c r="B80" s="13"/>
      <c r="C80" s="37"/>
      <c r="D80" s="14" t="s">
        <v>22</v>
      </c>
      <c r="E80" s="14"/>
      <c r="F80" s="15">
        <v>6.0220700000000003</v>
      </c>
      <c r="G80" s="36"/>
    </row>
    <row r="81" ht="13.699999999999999" customHeight="1">
      <c r="A81" s="3"/>
      <c r="B81" s="13" t="s">
        <v>29</v>
      </c>
      <c r="C81" s="37"/>
      <c r="D81" s="14" t="s">
        <v>20</v>
      </c>
      <c r="E81" s="14"/>
      <c r="F81" s="15">
        <v>2.0242100000000001</v>
      </c>
      <c r="G81" s="36"/>
    </row>
    <row r="82" ht="13.699999999999999" customHeight="1">
      <c r="A82" s="3"/>
      <c r="B82" s="13"/>
      <c r="C82" s="37"/>
      <c r="D82" s="14" t="s">
        <v>21</v>
      </c>
      <c r="E82" s="14"/>
      <c r="F82" s="15">
        <v>3.74552</v>
      </c>
      <c r="G82" s="36"/>
    </row>
    <row r="83" ht="13.699999999999999" customHeight="1">
      <c r="A83" s="3"/>
      <c r="B83" s="13"/>
      <c r="C83" s="37"/>
      <c r="D83" s="14" t="s">
        <v>22</v>
      </c>
      <c r="E83" s="14"/>
      <c r="F83" s="15">
        <v>6.0220700000000003</v>
      </c>
      <c r="G83" s="36"/>
    </row>
    <row r="84" ht="96" customHeight="1">
      <c r="A84" s="3"/>
      <c r="B84" s="13" t="s">
        <v>30</v>
      </c>
      <c r="C84" s="37"/>
      <c r="D84" s="17" t="s">
        <v>20</v>
      </c>
      <c r="E84" s="17"/>
      <c r="F84" s="15">
        <v>3.9012600000000002</v>
      </c>
      <c r="G84" s="36"/>
    </row>
    <row r="85" ht="96" customHeight="1">
      <c r="A85" s="3"/>
      <c r="B85" s="13"/>
      <c r="C85" s="37"/>
      <c r="D85" s="17" t="s">
        <v>21</v>
      </c>
      <c r="E85" s="17"/>
      <c r="F85" s="15">
        <v>6.3602699999999999</v>
      </c>
      <c r="G85" s="36"/>
    </row>
    <row r="86" ht="96" customHeight="1">
      <c r="A86" s="3"/>
      <c r="B86" s="13"/>
      <c r="C86" s="37"/>
      <c r="D86" s="17" t="s">
        <v>22</v>
      </c>
      <c r="E86" s="17"/>
      <c r="F86" s="15">
        <v>9.7761700000000005</v>
      </c>
      <c r="G86" s="36"/>
    </row>
    <row r="87" ht="13.699999999999999" customHeight="1">
      <c r="A87" s="3"/>
      <c r="B87" s="13" t="s">
        <v>31</v>
      </c>
      <c r="C87" s="37"/>
      <c r="D87" s="17" t="s">
        <v>20</v>
      </c>
      <c r="E87" s="17"/>
      <c r="F87" s="15">
        <v>2.0242100000000001</v>
      </c>
      <c r="G87" s="36"/>
    </row>
    <row r="88" ht="13.699999999999999" customHeight="1">
      <c r="A88" s="3"/>
      <c r="B88" s="13"/>
      <c r="C88" s="37"/>
      <c r="D88" s="17" t="s">
        <v>21</v>
      </c>
      <c r="E88" s="17"/>
      <c r="F88" s="15">
        <v>3.74552</v>
      </c>
      <c r="G88" s="36"/>
    </row>
    <row r="89" ht="13.699999999999999" customHeight="1">
      <c r="A89" s="3"/>
      <c r="B89" s="13"/>
      <c r="C89" s="37"/>
      <c r="D89" s="17" t="s">
        <v>22</v>
      </c>
      <c r="E89" s="17"/>
      <c r="F89" s="15">
        <v>6.0220700000000003</v>
      </c>
      <c r="G89" s="36"/>
    </row>
    <row r="90" ht="26.25" customHeight="1">
      <c r="A90" s="3"/>
      <c r="B90" s="13" t="s">
        <v>32</v>
      </c>
      <c r="C90" s="37"/>
      <c r="D90" s="17" t="s">
        <v>20</v>
      </c>
      <c r="E90" s="17"/>
      <c r="F90" s="15">
        <v>3.9012600000000002</v>
      </c>
      <c r="G90" s="36"/>
    </row>
    <row r="91" ht="26.25" customHeight="1">
      <c r="A91" s="3"/>
      <c r="B91" s="13"/>
      <c r="C91" s="37"/>
      <c r="D91" s="17" t="s">
        <v>21</v>
      </c>
      <c r="E91" s="17"/>
      <c r="F91" s="15">
        <v>6.3602699999999999</v>
      </c>
      <c r="G91" s="36"/>
    </row>
    <row r="92" ht="27" customHeight="1">
      <c r="A92" s="3"/>
      <c r="B92" s="13"/>
      <c r="C92" s="37"/>
      <c r="D92" s="17" t="s">
        <v>22</v>
      </c>
      <c r="E92" s="17"/>
      <c r="F92" s="15">
        <v>9.7761700000000005</v>
      </c>
      <c r="G92" s="36"/>
    </row>
    <row r="93" ht="27" customHeight="1">
      <c r="A93" s="3"/>
      <c r="B93" s="13" t="s">
        <v>84</v>
      </c>
      <c r="C93" s="37"/>
      <c r="D93" s="17" t="s">
        <v>20</v>
      </c>
      <c r="E93" s="17"/>
      <c r="F93" s="15">
        <v>3.9012600000000002</v>
      </c>
      <c r="G93" s="36"/>
    </row>
    <row r="94" ht="27" customHeight="1">
      <c r="A94" s="3"/>
      <c r="B94" s="13"/>
      <c r="C94" s="37"/>
      <c r="D94" s="17" t="s">
        <v>21</v>
      </c>
      <c r="E94" s="17"/>
      <c r="F94" s="15">
        <v>6.3602699999999999</v>
      </c>
      <c r="G94" s="36"/>
    </row>
    <row r="95" ht="27" customHeight="1">
      <c r="A95" s="3"/>
      <c r="B95" s="13"/>
      <c r="C95" s="37"/>
      <c r="D95" s="17" t="s">
        <v>22</v>
      </c>
      <c r="E95" s="17"/>
      <c r="F95" s="15">
        <v>9.7761700000000005</v>
      </c>
      <c r="G95" s="36"/>
    </row>
    <row r="96" ht="25.5" customHeight="1">
      <c r="A96" s="3"/>
      <c r="B96" s="13" t="s">
        <v>34</v>
      </c>
      <c r="C96" s="37"/>
      <c r="D96" s="17" t="s">
        <v>20</v>
      </c>
      <c r="E96" s="17"/>
      <c r="F96" s="15">
        <v>3.9012600000000002</v>
      </c>
      <c r="G96" s="36"/>
    </row>
    <row r="97" ht="13.699999999999999" customHeight="1">
      <c r="A97" s="3"/>
      <c r="B97" s="13"/>
      <c r="C97" s="37"/>
      <c r="D97" s="17" t="s">
        <v>21</v>
      </c>
      <c r="E97" s="17"/>
      <c r="F97" s="15">
        <v>6.3602699999999999</v>
      </c>
      <c r="G97" s="36"/>
    </row>
    <row r="98" ht="13.699999999999999" customHeight="1">
      <c r="A98" s="3"/>
      <c r="B98" s="13"/>
      <c r="C98" s="37"/>
      <c r="D98" s="17" t="s">
        <v>22</v>
      </c>
      <c r="E98" s="17"/>
      <c r="F98" s="15">
        <v>9.7761700000000005</v>
      </c>
      <c r="G98" s="36"/>
    </row>
    <row r="99" ht="46.5" customHeight="1">
      <c r="A99" s="3"/>
      <c r="B99" s="13" t="s">
        <v>38</v>
      </c>
      <c r="C99" s="37"/>
      <c r="D99" s="17" t="s">
        <v>20</v>
      </c>
      <c r="E99" s="17"/>
      <c r="F99" s="15">
        <v>3.9012600000000002</v>
      </c>
      <c r="G99" s="36"/>
    </row>
    <row r="100" ht="54.75" customHeight="1">
      <c r="A100" s="3"/>
      <c r="B100" s="13"/>
      <c r="C100" s="37"/>
      <c r="D100" s="17" t="s">
        <v>21</v>
      </c>
      <c r="E100" s="17"/>
      <c r="F100" s="15">
        <v>6.3602699999999999</v>
      </c>
      <c r="G100" s="36"/>
    </row>
    <row r="101" ht="56.100000000000001" customHeight="1">
      <c r="A101" s="3"/>
      <c r="B101" s="13"/>
      <c r="C101" s="37"/>
      <c r="D101" s="17" t="s">
        <v>22</v>
      </c>
      <c r="E101" s="17"/>
      <c r="F101" s="15">
        <v>9.7761700000000005</v>
      </c>
      <c r="G101" s="36"/>
    </row>
    <row r="102">
      <c r="A102" s="18"/>
      <c r="B102" s="19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>
      <c r="A105" s="38" t="s">
        <v>85</v>
      </c>
    </row>
    <row r="107">
      <c r="A107" s="21" t="s">
        <v>71</v>
      </c>
      <c r="B107" s="21"/>
      <c r="C107" s="21"/>
      <c r="D107" s="21"/>
      <c r="E107" s="21"/>
      <c r="F107" s="21"/>
      <c r="G107" s="21"/>
    </row>
  </sheetData>
  <mergeCells count="119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MRSK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muserxx</dc:creator>
  <cp:lastModifiedBy>spb01658</cp:lastModifiedBy>
  <cp:revision>3</cp:revision>
  <dcterms:created xsi:type="dcterms:W3CDTF">2008-04-11T13:05:27Z</dcterms:created>
  <dcterms:modified xsi:type="dcterms:W3CDTF">2026-02-17T05:46:07Z</dcterms:modified>
</cp:coreProperties>
</file>